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28800" windowHeight="11730"/>
  </bookViews>
  <sheets>
    <sheet name="Lista proiecte prioritare" sheetId="1" r:id="rId1"/>
    <sheet name="Lista proiecte complementare" sheetId="2" r:id="rId2"/>
    <sheet name="Lista proiecte" sheetId="5" r:id="rId3"/>
    <sheet name="Plan de actiune" sheetId="3" r:id="rId4"/>
  </sheets>
  <definedNames>
    <definedName name="_xlnm.Print_Area" localSheetId="2">'Lista proiecte'!$A$1:$K$406</definedName>
    <definedName name="_xlnm.Print_Area" localSheetId="1">'Lista proiecte complementare'!$A$1:$I$15</definedName>
    <definedName name="_xlnm.Print_Area" localSheetId="0">'Lista proiecte prioritare'!$A$1:$H$29</definedName>
    <definedName name="_xlnm.Print_Area" localSheetId="3">'Plan de actiune'!$A$1:$M$32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91" i="5" l="1"/>
  <c r="F239" i="5"/>
  <c r="B7" i="2" l="1"/>
  <c r="B8" i="2" s="1"/>
  <c r="G191" i="5"/>
  <c r="H191" i="5" s="1"/>
  <c r="G186" i="5"/>
  <c r="H186" i="5" s="1"/>
  <c r="G185" i="5"/>
  <c r="H185" i="5" s="1"/>
  <c r="G184" i="5"/>
  <c r="H184" i="5" s="1"/>
  <c r="G183" i="5"/>
  <c r="H183" i="5" s="1"/>
  <c r="G175" i="5"/>
  <c r="H175" i="5" s="1"/>
  <c r="G166" i="5"/>
  <c r="H166" i="5" s="1"/>
  <c r="G165" i="5"/>
  <c r="H165" i="5" s="1"/>
  <c r="G161" i="5"/>
  <c r="H161" i="5" s="1"/>
  <c r="G159" i="5"/>
  <c r="H159" i="5" s="1"/>
  <c r="G153" i="5"/>
  <c r="H153" i="5" s="1"/>
  <c r="G151" i="5"/>
  <c r="H151" i="5" s="1"/>
  <c r="G150" i="5"/>
  <c r="H150" i="5" s="1"/>
  <c r="G149" i="5"/>
  <c r="H149" i="5" s="1"/>
  <c r="G148" i="5"/>
  <c r="H148" i="5" s="1"/>
  <c r="G147" i="5"/>
  <c r="H147" i="5" s="1"/>
  <c r="G146" i="5"/>
  <c r="H146" i="5" s="1"/>
  <c r="G143" i="5"/>
  <c r="H143" i="5" s="1"/>
  <c r="G142" i="5"/>
  <c r="H142" i="5" s="1"/>
  <c r="G141" i="5"/>
  <c r="H141" i="5" s="1"/>
  <c r="G140" i="5"/>
  <c r="H140" i="5" s="1"/>
  <c r="G139" i="5"/>
  <c r="H139" i="5" s="1"/>
  <c r="G138" i="5"/>
  <c r="H138" i="5" s="1"/>
  <c r="G137" i="5"/>
  <c r="H137" i="5" s="1"/>
  <c r="G136" i="5"/>
  <c r="H136" i="5" s="1"/>
  <c r="G135" i="5"/>
  <c r="H135" i="5" s="1"/>
  <c r="G134" i="5"/>
  <c r="H134" i="5" s="1"/>
  <c r="G133" i="5"/>
  <c r="H133" i="5" s="1"/>
  <c r="G132" i="5"/>
  <c r="H132" i="5" s="1"/>
  <c r="G131" i="5"/>
  <c r="H131" i="5" s="1"/>
  <c r="G130" i="5"/>
  <c r="H130" i="5" s="1"/>
  <c r="G125" i="5"/>
  <c r="H125" i="5" s="1"/>
  <c r="G122" i="5"/>
  <c r="H122" i="5" s="1"/>
  <c r="G120" i="5"/>
  <c r="H120" i="5" s="1"/>
  <c r="G117" i="5"/>
  <c r="H117" i="5" s="1"/>
  <c r="G116" i="5"/>
  <c r="H116" i="5" s="1"/>
  <c r="G115" i="5"/>
  <c r="H115" i="5" s="1"/>
  <c r="G114" i="5"/>
  <c r="H114" i="5" s="1"/>
  <c r="G113" i="5"/>
  <c r="H113" i="5" s="1"/>
  <c r="G112" i="5"/>
  <c r="H112" i="5" s="1"/>
  <c r="G75" i="5"/>
  <c r="H75" i="5" s="1"/>
  <c r="G37" i="5"/>
  <c r="G203" i="5"/>
  <c r="H203" i="5"/>
  <c r="H202" i="5"/>
  <c r="G202" i="5"/>
  <c r="G192" i="5" l="1"/>
  <c r="H37" i="5"/>
  <c r="B219" i="5"/>
  <c r="B220" i="5" s="1"/>
  <c r="B221" i="5" s="1"/>
  <c r="B222" i="5" s="1"/>
  <c r="B223" i="5" s="1"/>
  <c r="B224" i="5" s="1"/>
  <c r="B225" i="5" s="1"/>
  <c r="B226" i="5" s="1"/>
  <c r="F406" i="5"/>
  <c r="F216" i="5"/>
  <c r="F192" i="5"/>
  <c r="F34" i="5"/>
  <c r="F18" i="1"/>
  <c r="G19" i="1"/>
  <c r="F19" i="1"/>
  <c r="G18" i="1"/>
  <c r="G14" i="1"/>
  <c r="F14" i="1"/>
  <c r="G13" i="1"/>
  <c r="F13" i="1"/>
  <c r="A18" i="1"/>
  <c r="A19" i="1" s="1"/>
  <c r="A20" i="1" s="1"/>
  <c r="A7" i="1" l="1"/>
  <c r="H198" i="5"/>
  <c r="G198" i="5"/>
  <c r="G215" i="5" l="1"/>
  <c r="A12" i="1"/>
  <c r="G11" i="1"/>
  <c r="F11" i="1"/>
  <c r="B7" i="3"/>
  <c r="B8" i="3" s="1"/>
  <c r="B9" i="3" s="1"/>
  <c r="G16" i="1"/>
  <c r="G15" i="1"/>
  <c r="G12" i="1"/>
  <c r="F16" i="1"/>
  <c r="F15" i="1"/>
  <c r="F12" i="1"/>
  <c r="H404" i="5"/>
  <c r="G404" i="5"/>
  <c r="H403" i="5"/>
  <c r="G403" i="5"/>
  <c r="H402" i="5"/>
  <c r="G402" i="5"/>
  <c r="H401" i="5"/>
  <c r="G401" i="5"/>
  <c r="H400" i="5"/>
  <c r="G400" i="5"/>
  <c r="H399" i="5"/>
  <c r="G399" i="5"/>
  <c r="H398" i="5"/>
  <c r="G398" i="5"/>
  <c r="H397" i="5"/>
  <c r="G397" i="5"/>
  <c r="H396" i="5"/>
  <c r="G396" i="5"/>
  <c r="H395" i="5"/>
  <c r="G395" i="5"/>
  <c r="H394" i="5"/>
  <c r="G394" i="5"/>
  <c r="H393" i="5"/>
  <c r="G393" i="5"/>
  <c r="H392" i="5"/>
  <c r="G392" i="5"/>
  <c r="H391" i="5"/>
  <c r="G391" i="5"/>
  <c r="H390" i="5"/>
  <c r="G390" i="5"/>
  <c r="H389" i="5"/>
  <c r="G389" i="5"/>
  <c r="H388" i="5"/>
  <c r="G388" i="5"/>
  <c r="H387" i="5"/>
  <c r="G387" i="5"/>
  <c r="H386" i="5"/>
  <c r="G386" i="5"/>
  <c r="H385" i="5"/>
  <c r="G385" i="5"/>
  <c r="H384" i="5"/>
  <c r="G384" i="5"/>
  <c r="H383" i="5"/>
  <c r="G383" i="5"/>
  <c r="H382" i="5"/>
  <c r="G382" i="5"/>
  <c r="H381" i="5"/>
  <c r="G381" i="5"/>
  <c r="H380" i="5"/>
  <c r="G380" i="5"/>
  <c r="H379" i="5"/>
  <c r="G379" i="5"/>
  <c r="H378" i="5"/>
  <c r="G378" i="5"/>
  <c r="H377" i="5"/>
  <c r="G377" i="5"/>
  <c r="H376" i="5"/>
  <c r="G376" i="5"/>
  <c r="H375" i="5"/>
  <c r="G375" i="5"/>
  <c r="H374" i="5"/>
  <c r="G374" i="5"/>
  <c r="H373" i="5"/>
  <c r="G373" i="5"/>
  <c r="H372" i="5"/>
  <c r="G372" i="5"/>
  <c r="H371" i="5"/>
  <c r="G371" i="5"/>
  <c r="H370" i="5"/>
  <c r="G370" i="5"/>
  <c r="H369" i="5"/>
  <c r="G369" i="5"/>
  <c r="H368" i="5"/>
  <c r="G368" i="5"/>
  <c r="H367" i="5"/>
  <c r="G367" i="5"/>
  <c r="H366" i="5"/>
  <c r="G366" i="5"/>
  <c r="H365" i="5"/>
  <c r="G365" i="5"/>
  <c r="H364" i="5"/>
  <c r="G364" i="5"/>
  <c r="H363" i="5"/>
  <c r="G363" i="5"/>
  <c r="H362" i="5"/>
  <c r="G362" i="5"/>
  <c r="H361" i="5"/>
  <c r="G361" i="5"/>
  <c r="H360" i="5"/>
  <c r="G360" i="5"/>
  <c r="H359" i="5"/>
  <c r="G359" i="5"/>
  <c r="H358" i="5"/>
  <c r="G358" i="5"/>
  <c r="H357" i="5"/>
  <c r="G357" i="5"/>
  <c r="H356" i="5"/>
  <c r="G356" i="5"/>
  <c r="H355" i="5"/>
  <c r="G355" i="5"/>
  <c r="H354" i="5"/>
  <c r="G354" i="5"/>
  <c r="H353" i="5"/>
  <c r="G353" i="5"/>
  <c r="H352" i="5"/>
  <c r="G352" i="5"/>
  <c r="H351" i="5"/>
  <c r="G351" i="5"/>
  <c r="H350" i="5"/>
  <c r="G350" i="5"/>
  <c r="H349" i="5"/>
  <c r="G349" i="5"/>
  <c r="H348" i="5"/>
  <c r="G348" i="5"/>
  <c r="H347" i="5"/>
  <c r="G347" i="5"/>
  <c r="H346" i="5"/>
  <c r="G346" i="5"/>
  <c r="H345" i="5"/>
  <c r="G345" i="5"/>
  <c r="H344" i="5"/>
  <c r="G344" i="5"/>
  <c r="H343" i="5"/>
  <c r="G343" i="5"/>
  <c r="H342" i="5"/>
  <c r="G342" i="5"/>
  <c r="H341" i="5"/>
  <c r="G341" i="5"/>
  <c r="H340" i="5"/>
  <c r="G340" i="5"/>
  <c r="H339" i="5"/>
  <c r="G339" i="5"/>
  <c r="H338" i="5"/>
  <c r="G338" i="5"/>
  <c r="H337" i="5"/>
  <c r="G337" i="5"/>
  <c r="H336" i="5"/>
  <c r="G336" i="5"/>
  <c r="H335" i="5"/>
  <c r="G335" i="5"/>
  <c r="H334" i="5"/>
  <c r="G334" i="5"/>
  <c r="H333" i="5"/>
  <c r="G333" i="5"/>
  <c r="H332" i="5"/>
  <c r="G332" i="5"/>
  <c r="H331" i="5"/>
  <c r="G331" i="5"/>
  <c r="H330" i="5"/>
  <c r="G330" i="5"/>
  <c r="H329" i="5"/>
  <c r="G329" i="5"/>
  <c r="H328" i="5"/>
  <c r="G328" i="5"/>
  <c r="H327" i="5"/>
  <c r="G327" i="5"/>
  <c r="H326" i="5"/>
  <c r="G326" i="5"/>
  <c r="H325" i="5"/>
  <c r="G325" i="5"/>
  <c r="H324" i="5"/>
  <c r="G324" i="5"/>
  <c r="H323" i="5"/>
  <c r="G323" i="5"/>
  <c r="H322" i="5"/>
  <c r="G322" i="5"/>
  <c r="H321" i="5"/>
  <c r="G321" i="5"/>
  <c r="H320" i="5"/>
  <c r="G320" i="5"/>
  <c r="H319" i="5"/>
  <c r="G319" i="5"/>
  <c r="H318" i="5"/>
  <c r="G318" i="5"/>
  <c r="H317" i="5"/>
  <c r="G317" i="5"/>
  <c r="H316" i="5"/>
  <c r="G316" i="5"/>
  <c r="H315" i="5"/>
  <c r="G315" i="5"/>
  <c r="H314" i="5"/>
  <c r="G314" i="5"/>
  <c r="H313" i="5"/>
  <c r="G313" i="5"/>
  <c r="H312" i="5"/>
  <c r="G312" i="5"/>
  <c r="H311" i="5"/>
  <c r="G311" i="5"/>
  <c r="H310" i="5"/>
  <c r="G310" i="5"/>
  <c r="H309" i="5"/>
  <c r="G309" i="5"/>
  <c r="H308" i="5"/>
  <c r="G308" i="5"/>
  <c r="H307" i="5"/>
  <c r="G307" i="5"/>
  <c r="H306" i="5"/>
  <c r="G306" i="5"/>
  <c r="H305" i="5"/>
  <c r="G305" i="5"/>
  <c r="H304" i="5"/>
  <c r="G304" i="5"/>
  <c r="H303" i="5"/>
  <c r="G303" i="5"/>
  <c r="H302" i="5"/>
  <c r="G302" i="5"/>
  <c r="H301" i="5"/>
  <c r="G301" i="5"/>
  <c r="H300" i="5"/>
  <c r="G300" i="5"/>
  <c r="H299" i="5"/>
  <c r="G299" i="5"/>
  <c r="H298" i="5"/>
  <c r="G298" i="5"/>
  <c r="H297" i="5"/>
  <c r="G297" i="5"/>
  <c r="H296" i="5"/>
  <c r="G296" i="5"/>
  <c r="H295" i="5"/>
  <c r="G295" i="5"/>
  <c r="H294" i="5"/>
  <c r="G294" i="5"/>
  <c r="B294" i="5"/>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H293" i="5"/>
  <c r="G293" i="5"/>
  <c r="B229" i="5"/>
  <c r="B230" i="5" s="1"/>
  <c r="B231" i="5" s="1"/>
  <c r="B232" i="5" s="1"/>
  <c r="B233" i="5" s="1"/>
  <c r="B234" i="5" s="1"/>
  <c r="B235" i="5" s="1"/>
  <c r="B236" i="5" s="1"/>
  <c r="B237" i="5" s="1"/>
  <c r="B238"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H213" i="5"/>
  <c r="G213" i="5"/>
  <c r="H212" i="5"/>
  <c r="G212" i="5"/>
  <c r="H211" i="5"/>
  <c r="G211" i="5"/>
  <c r="H210" i="5"/>
  <c r="G210" i="5"/>
  <c r="H209" i="5"/>
  <c r="G209" i="5"/>
  <c r="H208" i="5"/>
  <c r="G208" i="5"/>
  <c r="H207" i="5"/>
  <c r="G207" i="5"/>
  <c r="H206" i="5"/>
  <c r="G206" i="5"/>
  <c r="H205" i="5"/>
  <c r="G205" i="5"/>
  <c r="H204" i="5"/>
  <c r="G204" i="5"/>
  <c r="H201" i="5"/>
  <c r="G201" i="5"/>
  <c r="H200" i="5"/>
  <c r="G200" i="5"/>
  <c r="H199" i="5"/>
  <c r="G199" i="5"/>
  <c r="H197" i="5"/>
  <c r="G197" i="5"/>
  <c r="H195" i="5"/>
  <c r="G195" i="5"/>
  <c r="B195" i="5"/>
  <c r="B196" i="5" s="1"/>
  <c r="B197" i="5" s="1"/>
  <c r="H194" i="5"/>
  <c r="G194" i="5"/>
  <c r="B38" i="5"/>
  <c r="B39" i="5" s="1"/>
  <c r="B40" i="5" s="1"/>
  <c r="B41" i="5" s="1"/>
  <c r="B42" i="5" s="1"/>
  <c r="B43" i="5" s="1"/>
  <c r="B44" i="5" s="1"/>
  <c r="B45" i="5" s="1"/>
  <c r="B46" i="5" s="1"/>
  <c r="B47" i="5" s="1"/>
  <c r="B48" i="5" s="1"/>
  <c r="B49" i="5" s="1"/>
  <c r="B50" i="5" s="1"/>
  <c r="B51" i="5" s="1"/>
  <c r="B52" i="5" s="1"/>
  <c r="B53" i="5" s="1"/>
  <c r="B54" i="5" s="1"/>
  <c r="B55" i="5" s="1"/>
  <c r="B56" i="5" s="1"/>
  <c r="B57" i="5" s="1"/>
  <c r="B58" i="5" s="1"/>
  <c r="B59" i="5" s="1"/>
  <c r="H33" i="5"/>
  <c r="G33" i="5"/>
  <c r="H31" i="5"/>
  <c r="G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G13" i="5"/>
  <c r="H12" i="5"/>
  <c r="G12" i="5"/>
  <c r="H11" i="5"/>
  <c r="G11" i="5"/>
  <c r="H10" i="5"/>
  <c r="G10" i="5"/>
  <c r="H9" i="5"/>
  <c r="G9" i="5"/>
  <c r="H8" i="5"/>
  <c r="G8" i="5"/>
  <c r="B8" i="5"/>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H7" i="5"/>
  <c r="G7" i="5"/>
  <c r="G20" i="1"/>
  <c r="F20" i="1"/>
  <c r="A8" i="1"/>
  <c r="A9" i="1" s="1"/>
  <c r="G17" i="1"/>
  <c r="F17" i="1"/>
  <c r="G10" i="1"/>
  <c r="G9" i="1"/>
  <c r="G6" i="1"/>
  <c r="G8" i="1"/>
  <c r="G7" i="1"/>
  <c r="F10" i="1"/>
  <c r="F9" i="1"/>
  <c r="F8" i="1"/>
  <c r="F7" i="1"/>
  <c r="F6" i="1"/>
  <c r="B403" i="5" l="1"/>
  <c r="B404" i="5" s="1"/>
  <c r="B405" i="5" s="1"/>
  <c r="B10" i="3"/>
  <c r="B11" i="3" s="1"/>
  <c r="B12" i="3" s="1"/>
  <c r="B60" i="5"/>
  <c r="B61" i="5" s="1"/>
  <c r="B62" i="5" s="1"/>
  <c r="B63" i="5" s="1"/>
  <c r="B64" i="5" s="1"/>
  <c r="B65" i="5" s="1"/>
  <c r="B66" i="5" s="1"/>
  <c r="B67" i="5" s="1"/>
  <c r="B68" i="5" s="1"/>
  <c r="B69" i="5" s="1"/>
  <c r="B70" i="5" s="1"/>
  <c r="B71" i="5" s="1"/>
  <c r="B72" i="5" s="1"/>
  <c r="B73" i="5" s="1"/>
  <c r="B74" i="5" s="1"/>
  <c r="B75" i="5" s="1"/>
  <c r="B76" i="5" s="1"/>
  <c r="B77" i="5" s="1"/>
  <c r="B78" i="5" s="1"/>
  <c r="B79" i="5" s="1"/>
  <c r="B80" i="5" s="1"/>
  <c r="B81" i="5" s="1"/>
  <c r="A13" i="1"/>
  <c r="A14" i="1" s="1"/>
  <c r="A15" i="1" s="1"/>
  <c r="A16" i="1" s="1"/>
  <c r="B198" i="5"/>
  <c r="G216" i="5"/>
  <c r="G35" i="5"/>
  <c r="G34" i="5"/>
  <c r="A10" i="1"/>
  <c r="G406" i="5"/>
  <c r="B13" i="3" l="1"/>
  <c r="B14" i="3" s="1"/>
  <c r="B15" i="3" s="1"/>
  <c r="B16" i="3" s="1"/>
  <c r="B17" i="3" s="1"/>
  <c r="B82" i="5"/>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99" i="5"/>
  <c r="B200" i="5" s="1"/>
  <c r="B201" i="5" s="1"/>
  <c r="B202" i="5" s="1"/>
  <c r="B203" i="5" l="1"/>
  <c r="B204" i="5" s="1"/>
  <c r="B205" i="5" s="1"/>
  <c r="B206" i="5" s="1"/>
  <c r="B207" i="5" s="1"/>
  <c r="B208" i="5" s="1"/>
  <c r="B209" i="5" s="1"/>
  <c r="B210" i="5" s="1"/>
  <c r="B211" i="5" s="1"/>
  <c r="B212" i="5" s="1"/>
  <c r="B213" i="5" s="1"/>
  <c r="B214" i="5" s="1"/>
  <c r="B215" i="5" s="1"/>
  <c r="B18" i="3"/>
  <c r="B19" i="3" s="1"/>
  <c r="B20" i="3" s="1"/>
  <c r="B113" i="5"/>
  <c r="B114" i="5" s="1"/>
  <c r="B115" i="5" s="1"/>
  <c r="B116" i="5" s="1"/>
  <c r="B117" i="5" s="1"/>
  <c r="B118" i="5" s="1"/>
  <c r="B119" i="5" s="1"/>
  <c r="B120" i="5" s="1"/>
  <c r="B121" i="5" s="1"/>
  <c r="B122" i="5" l="1"/>
  <c r="B123" i="5" s="1"/>
  <c r="B124" i="5" s="1"/>
  <c r="B125" i="5" s="1"/>
  <c r="B126" i="5" s="1"/>
  <c r="B127" i="5" s="1"/>
  <c r="B128" i="5" l="1"/>
  <c r="B129" i="5" s="1"/>
  <c r="B130" i="5" s="1"/>
  <c r="B131" i="5" s="1"/>
  <c r="B132" i="5" l="1"/>
  <c r="B133" i="5" s="1"/>
  <c r="B134" i="5" s="1"/>
  <c r="B135" i="5" s="1"/>
  <c r="B136" i="5" s="1"/>
  <c r="B137" i="5" s="1"/>
  <c r="B138" i="5" s="1"/>
  <c r="B139" i="5" l="1"/>
  <c r="B140" i="5" l="1"/>
  <c r="B141" i="5" s="1"/>
  <c r="B142" i="5" s="1"/>
  <c r="B143" i="5" s="1"/>
  <c r="B144" i="5" s="1"/>
  <c r="B145" i="5" l="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l="1"/>
  <c r="B170" i="5" s="1"/>
  <c r="B171" i="5" s="1"/>
  <c r="B172" i="5" s="1"/>
  <c r="B173" i="5" s="1"/>
  <c r="B174" i="5" s="1"/>
  <c r="B175" i="5" s="1"/>
  <c r="B176" i="5" s="1"/>
  <c r="B177" i="5" s="1"/>
  <c r="B178" i="5" s="1"/>
  <c r="B179" i="5" s="1"/>
  <c r="B180" i="5" l="1"/>
  <c r="B181" i="5" s="1"/>
  <c r="B182" i="5" s="1"/>
  <c r="B183" i="5" s="1"/>
  <c r="B184" i="5" s="1"/>
  <c r="B185" i="5" s="1"/>
  <c r="B186" i="5" s="1"/>
  <c r="B187" i="5" s="1"/>
  <c r="B188" i="5" s="1"/>
  <c r="B191" i="5" l="1"/>
  <c r="B189" i="5"/>
  <c r="B190" i="5" s="1"/>
</calcChain>
</file>

<file path=xl/sharedStrings.xml><?xml version="1.0" encoding="utf-8"?>
<sst xmlns="http://schemas.openxmlformats.org/spreadsheetml/2006/main" count="1414" uniqueCount="532">
  <si>
    <t>Denumire proiect</t>
  </si>
  <si>
    <t>Maturitate</t>
  </si>
  <si>
    <t>Obiectiv specific</t>
  </si>
  <si>
    <t>Municipiu</t>
  </si>
  <si>
    <t>Data estimată depunere proiect la ADR Centru</t>
  </si>
  <si>
    <t>Perioada estimată de implementare proiect</t>
  </si>
  <si>
    <t>Teritoriul vizat de proiect                                                         ( municipiu/ZF/ZM)</t>
  </si>
  <si>
    <t xml:space="preserve">Semnătura reprezentant legal                                                            </t>
  </si>
  <si>
    <t>Data</t>
  </si>
  <si>
    <t>Antet institutie</t>
  </si>
  <si>
    <t>Antet instituție</t>
  </si>
  <si>
    <t>Anexa 3</t>
  </si>
  <si>
    <t>Valoarea totală a  investiției (Euro)</t>
  </si>
  <si>
    <t>Suma solicitată FEDR (Euro)</t>
  </si>
  <si>
    <t>Contribuție proprie (Euro)</t>
  </si>
  <si>
    <t>Targu Mures</t>
  </si>
  <si>
    <t>OS b (vii)</t>
  </si>
  <si>
    <t>Food Hall - Piata Cuza Voda</t>
  </si>
  <si>
    <t>OS e (i)</t>
  </si>
  <si>
    <t>Supraveghere video 360° în municipiul Târgu Mureș</t>
  </si>
  <si>
    <t>Muzeul Fotografiei</t>
  </si>
  <si>
    <t>PNRR</t>
  </si>
  <si>
    <t>Mediu</t>
  </si>
  <si>
    <t>Reabilitare Stadion Municipal si amenajare complex sportiv</t>
  </si>
  <si>
    <t>Reamenajare zona de turism, agrement si sport Parc Municipal Hipodrom</t>
  </si>
  <si>
    <t>Refresh Complexul de Agrement Weekend</t>
  </si>
  <si>
    <t>Aquapark in cadrul Complexului de Agrement Weekend</t>
  </si>
  <si>
    <t>Reabilitarea si reconverstia cladirii situate pe str. Gheorghe Doja, nr. 9</t>
  </si>
  <si>
    <t>Reabilitarea si reconverstia cladirii situate in Piata Petőfi Sándor, nr. 2</t>
  </si>
  <si>
    <t>PatrimoniuMS - muzeu digital</t>
  </si>
  <si>
    <t>Modernizarea iluminatului public</t>
  </si>
  <si>
    <t>PDJ Mures</t>
  </si>
  <si>
    <t>Amenajare coridoare verzi in spatiul accesibil al fondului forestier</t>
  </si>
  <si>
    <t>Program de inventariere si amenajare/reamenajare a spatiilor reziduale ce pot fi transformate in spatii verzi</t>
  </si>
  <si>
    <t>Program de inventariere si amenajare/reamenajare a gradinilor din cadrul ansamblurilor monumentelor istorice ce pot fi transformate in spatii verzi</t>
  </si>
  <si>
    <t>Reabilitarea si reamenajarea zonelor verzi din cadrul ansamblurilor rezidentiale construite inainte de 1990</t>
  </si>
  <si>
    <t>Mures Sport Hub</t>
  </si>
  <si>
    <t>Crearea de facilitati pentru recreere /agrement pe terenuri amenajate</t>
  </si>
  <si>
    <t>Monitorizarea calitatii mediului inconjurator in zona urbana</t>
  </si>
  <si>
    <t>Program de constientizare si educatie privind poluarea si importanta reciclarii, protectia mediului inconjurator</t>
  </si>
  <si>
    <t>Surse de finantare</t>
  </si>
  <si>
    <t>Reparatii capitale si extindere cladire (corp C13) pentru activități medicale, în incinta Spitalului Clinic Județean Mureș, Strada Gh. Marinescu, nr. 1, 3, 5 municipiul Tg. Mureș, Județul Mureș</t>
  </si>
  <si>
    <t>Construire și dotare compartiment de terapie intensivă boli infecțioase, Spitalului Clinic Județean Mureș, Strada Gh. Doja, nr. 89, municipiul Tg. Mureș, Județul Mureș</t>
  </si>
  <si>
    <t>Reparații capitale și extindere imobil str. Hunedoara nr. 29  (mutarea secției de boli infecțioase 2)</t>
  </si>
  <si>
    <t>Execuție lucrari de reabilitare energetică și lucrări conexe - extindere mansardă existentă la Secția Pneumologie, Strada Gh. Marinescu, nr. 5, municipiul Tg. Mureș, Județul Mureș</t>
  </si>
  <si>
    <t>Reparatii capitale și extindere Secția Clinică Obstetrică Ginecologie și Secția Neonatologie</t>
  </si>
  <si>
    <t>Creșterea siguranței pacienților în structuri spitalicesti publice care utilizeaza fluide medicale – SPITALUL CLINIC JUDEȚEAN MUREȘ</t>
  </si>
  <si>
    <t>„Digitalizare la Spitalul Clinic Județean Mureș” - dotarea cu dispozitive pentru managementul foii de observație în format electronic și înnoirea infrastructurii actuale</t>
  </si>
  <si>
    <t>Înființarea unei secții/compartiment de recuperare respiratorie</t>
  </si>
  <si>
    <t>Reabilitarea energetică a clădirilor aflate în administrare</t>
  </si>
  <si>
    <t>Reparații capitale clădire str. Mihai Viteazu nr. 29 (Fostul Centru Galenus)</t>
  </si>
  <si>
    <t>Extinderea blocului operator Ortopedie și Traumatologie</t>
  </si>
  <si>
    <t>OS b (vii) Intensificarea acțiunilor de protecție și conservare a naturii, a biodiversității și a infrastructurii verzi, inclusiv în zonele urbane, precum și reducerea tuturor formelor de poluare - Prioritate de investiții 3 – O Regiune cu comunități prietenoase cu mediul</t>
  </si>
  <si>
    <t>OS e (i) Promovarea dezvoltării integrate și incluzive în domeniul social, economic și al mediului, precum și a culturii, a patrimoniului natural, a turismului durabil și a securității în zonele urbane – Prioritatea de investiții 8 – O regiune atractivă</t>
  </si>
  <si>
    <t>OS b (viii) Promovarea mobilității urbane multimodale durabile, ca parte a tranziției către o economie cu zero carbon – Prioritatea de investiții 4 - O regiune cu mobilitate urbană durabilă</t>
  </si>
  <si>
    <t>Amenajarea zonelor verzi din municipiu (parcuri, zone de agreement)</t>
  </si>
  <si>
    <t>Remodelarea spațiului urban în municipiul Tîrgu Mureş prin valorificarea potențialului pârâului Pocloş</t>
  </si>
  <si>
    <t>Amenajare parc zona centrală cartierul Belvedere</t>
  </si>
  <si>
    <t>Crearea și reabilitarea infrastructurii de agrement la nivelul cartierelor: locuri de odihnă, locuri de joacă, terenuri de sport</t>
  </si>
  <si>
    <t>Prelungire pista agrement prin Pădurea Cornești</t>
  </si>
  <si>
    <t>Reabilitarea termică a blocurilor de locuințe din municipiul Tîrgu Mureş (aproximativ 100 blocuri lotizate) – se modifica valoarea!</t>
  </si>
  <si>
    <t>Linie tehnologică pentru utilizarea de biomasă uscată forestieră în fabricarea peleţior</t>
  </si>
  <si>
    <t>Eficientizarea iluminatului public, adaptarea continuă la condițiile meteo, la activitățile umane, la cerințele sociale, prin telegestiune</t>
  </si>
  <si>
    <t>Reabilitarea sitului poluat istoric - Iaz Batal 30ha - Tg</t>
  </si>
  <si>
    <t>Revitalizarea terenului neutilizat din zona Complexului de Agrement și Sport Mureșul</t>
  </si>
  <si>
    <t>Reecologizarea terenurilor degradate ale fostei Fabrici de cărămidă Mureşeni</t>
  </si>
  <si>
    <t>Proiecte de C&amp;D în parteneriat între universități/institute de cercetare şi întreprinderi</t>
  </si>
  <si>
    <t>Proiecte C&amp;D de înalt nivel științific la care vor participa specialiști din străinătate</t>
  </si>
  <si>
    <t>Investiții în infrastructura de CDI și dezvoltarea capacității administrative</t>
  </si>
  <si>
    <t>Crearea unui pol de excelență</t>
  </si>
  <si>
    <t>Incubator de afaceri</t>
  </si>
  <si>
    <t>Centru de promovare şi consultanță pentru IMM</t>
  </si>
  <si>
    <t>Centru expozițional şi de afaceri</t>
  </si>
  <si>
    <t>Dezvoltarea infrastructurii de afaceri</t>
  </si>
  <si>
    <t>Reabilitarea și extinderea rețelelor de apă potabilă și canalizare din Municipiul Tîrgu Mureș</t>
  </si>
  <si>
    <t>Construire blocuri ANL pe strada Depozitelor în Tîrgu Mureş-etapa II – 3 blocuri x 20 apartamente</t>
  </si>
  <si>
    <t>Centru de zi pentru persoane fără adăpost în Municipiul Tîrgu Mureș</t>
  </si>
  <si>
    <t>Extinderea şi echiparea Centrului social „Rozmarin“</t>
  </si>
  <si>
    <t>Servicii sociale integrate la domiciliu pentru familii/persoane singure dezavantajate social</t>
  </si>
  <si>
    <t>Înființare cantină socială</t>
  </si>
  <si>
    <t>Dezvoltarea Dispeceratului Integrat de Urgență 112</t>
  </si>
  <si>
    <t>Înfiinţarea Centrului de Comandă Municipal pentru Situaţii de Urgenţă Mureş</t>
  </si>
  <si>
    <t>Reabilitarea și modernizarea Liceului Vocațional de Artă, din localitatea Tîrgu Mureș, Județul Mureș - ?</t>
  </si>
  <si>
    <t>Reabilitarea și modernizarea Școlii Gimnaziale NR.7 CORP A, din localitatea Tîrgu Mureș, Județul Mureș</t>
  </si>
  <si>
    <t>Reabilitarea și modernizarea Școlii Gimnaziale NR.7 CORP B, din localitatea Tîrgu Mureș, Județul Mureș</t>
  </si>
  <si>
    <t>Înființarea unei noi creșe, în localitatea Tîrgu Mureș, Județul Mureș</t>
  </si>
  <si>
    <t>Reabilitarea și modernizarea Creșei nr.1, din localitatea Tîrgu Mureș, Județul Mureș</t>
  </si>
  <si>
    <t>Reabilitarea, modernizarea și extinderea Creșei nr.2, din localitatea Tîrgu Mureș, Județul Mureș</t>
  </si>
  <si>
    <t>Reabilitarea și modernizarea Creșei nr.3, din localitatea Tîrgu Mureș, Județul Mureș</t>
  </si>
  <si>
    <t>Reabilitarea și modernizarea Creșei nr.4, din localitatea Tîrgu Mureș, Județul Mureș</t>
  </si>
  <si>
    <t>Reabilitarea, modernizarea și extinderea Creșei nr.5, din localitatea Tîrgu Mureș, Județul Mureș</t>
  </si>
  <si>
    <t>Cadastru imobiliar-edilitar pentru municipiu</t>
  </si>
  <si>
    <t>Modernizare platforme software și hardware</t>
  </si>
  <si>
    <t>Crearea unui cadru adecvat pentru servicii electronice</t>
  </si>
  <si>
    <t>Modernizarea piscinei „Mircea Birău“</t>
  </si>
  <si>
    <t>Amenajare parc dendrologic în Parcul Municipal</t>
  </si>
  <si>
    <t>Reabilitarea termică clădirilor publice (aproximativ 5 clădiri) precum: unități de învățământ, spații administrative aparținătoare Municipiului Tîrgu Mureș</t>
  </si>
  <si>
    <t xml:space="preserve">Eficientizarea energetică și luminotehnică a iluminatului public, corelată cu modernizarea infrastructurii de alimentare a punctelor de monitorizare </t>
  </si>
  <si>
    <t>Producerea şi implementarea folosirii combustibililor de tip „BIO-DIESEL“</t>
  </si>
  <si>
    <t>Puncte de colectare ecologice, subterane a deșeurilor din cartierele de locuințe</t>
  </si>
  <si>
    <t>Demolarea cazarmă militară și revitalizarea terenului neutilizat</t>
  </si>
  <si>
    <t>Proiecte propuse din SIDU 2017-2023</t>
  </si>
  <si>
    <t>Tehnologii  informaționale  în  domeniul  e-Health, medical records şi telemedicină, e-learning medical</t>
  </si>
  <si>
    <t>Centru regional de Cercetare-Dezvoltare în Ştiinţe Comportamentale</t>
  </si>
  <si>
    <t>Crearea unui Laborator de Excelență în Electrofiziologie şi Imagistică Cardiacă Tridimensională ca referință regională a standardelor Europene</t>
  </si>
  <si>
    <t>Centru Medical-Educațional Multidisciplinar de Cercetare de Excelență în Bolile Cardiovasculare, de referință în Regiunea Centru</t>
  </si>
  <si>
    <t>Centrul Regional de Cercetare Dezvoltare, Experimentare și Educație Medicală de Excelență</t>
  </si>
  <si>
    <t>Formarea unui consorțiu universitar cu caracter mixt (pentru a putea face faţă concurenței)</t>
  </si>
  <si>
    <t>Promovarea şi acreditarea clusterelor economice în servicii şi industrie, incluzând cercetare – dezvoltare – inovare în domenii „hard“, producţie în domenii de înaltă tehnologie, verde, IT, turism, cultură, sport</t>
  </si>
  <si>
    <t>Canalizație subterană Municipală pentru rețele integrate de comunicații</t>
  </si>
  <si>
    <t>Producerea de energie electrică din resurse hidroelectrice prin valorificarea potențialului economic al hidrocentralei din Municipiul Tîrgu Mureş, construită pe un canal artificial al râului Mureș</t>
  </si>
  <si>
    <t>Lucrări de combatere şi prevenire a inundațiilor în zonele de risc</t>
  </si>
  <si>
    <t>Lucrări de combatere şi prevenire a alunecărilor de teren prin amenajarea versanților și refacerea stabilității acestora</t>
  </si>
  <si>
    <t>Lucrări de întreținere, protecție și extindere a fondului forestier</t>
  </si>
  <si>
    <t>Dezvoltarea fondului locativ municipal prin: cumpărare,  construire  de  locuințe  sociale  și modernizarea celor existente</t>
  </si>
  <si>
    <t>Construire locuinţe sociale pe strada 8 Martie din Tîrgu Mureş - 4 blocuri x 20 apartamente</t>
  </si>
  <si>
    <t>Centru de servicii sociale integrate de zi pentru copii proveniți din familii defavorizate cu vârsta cuprinsă între 3 şi 15 ani</t>
  </si>
  <si>
    <t>Crearea facilităților de acces pentru persoane cu dizabilități în clădirea Primăriei a Municipiului Tîrgu Mureș</t>
  </si>
  <si>
    <t>Dezvoltarea parteneriatului local între autoritatea publică locală – Inspectoratul pentru Situaţii de Urgenţă – SMURD în vederea optimizării acţiunilor de salvare a cetăţenilor în situaţia unei stări de urgenţă</t>
  </si>
  <si>
    <t>Formarea și calificarea unui grup de voluntari pentru intervenţie în situaţii de urgenţă și dotarea serviciului de voluntariat cu echipament pentru a acţiona cu promptitudine şi eficienţă în situaţii de urgenţă</t>
  </si>
  <si>
    <t>Amenajarea unui helioport utilitar pentru intervenţii în caz de urgenţă</t>
  </si>
  <si>
    <t>Planul de acţiune pentru Cazuri de Urgenţă (accidente chimice, fenomene meteorologice periculoase, cutremure etc.)</t>
  </si>
  <si>
    <t>Monitorizare  video  a  arterelor  principale  de circulație, a unităților de învățământ şi a zonelor cu infracționalitate crescută</t>
  </si>
  <si>
    <t>Investiții pentru creșterea gradului de siguranță și securitate pe toate modurile de transport și reducerea impactului asupra mediului</t>
  </si>
  <si>
    <t>Reabilitarea și modernizarea Liceului Tehnologic „AVRAM IANCU“, din localitatea Tîrgu Mureș, Județul Mureș</t>
  </si>
  <si>
    <t>Reabilitarea și modernizarea Liceului Tehnologic „ION VLASIU“, din localitatea Tîrgu Mureș, Județul Mureș</t>
  </si>
  <si>
    <t>Reabilitarea și modernizarea Liceului Tehnologic „GHEORGHE ŞINCAI“, din localitatea Tîrgu Mureș, Județul Mureș</t>
  </si>
  <si>
    <t>Reabilitarea și modernizarea Liceului Tehnologic „ELECTROMUREŞ“, din localitatea Tîrgu Mureș, Județul Mureș</t>
  </si>
  <si>
    <t>Reabilitarea și modernizarea Liceului Tehnologic „AUREL PERȘU“, din localitatea Tîrgu Mureș, Județul Mureș</t>
  </si>
  <si>
    <t>Reabilitarea și modernizarea Liceului Tehnologic „TRAIAN VUIA“, din localitatea Tîrgu Mureș, Județul Mureș</t>
  </si>
  <si>
    <t>Reabilitarea și modernizarea Liceului Tehnologic „GHEORGHE MARINESCU“, din localitatea Tîrgu Mureș, Județul Mureș</t>
  </si>
  <si>
    <t>Reabilitarea și modernizarea Liceului VOCAŢIONAL PEDAGOGIC „MIHAI EMINESCU“, din localitatea Tîrgu Mureș, Județul Mureș</t>
  </si>
  <si>
    <t>Reabilitarea și modernizarea Colegiului Național „Alexandru Papiu Ilarian“, din localitatea Tîrgu Mureș, Județul Mureș</t>
  </si>
  <si>
    <t>Reabilitarea și modernizarea Colegiului Economic „Transilvania“, din localitatea Tîrgu Mureș, Județul Mureș</t>
  </si>
  <si>
    <t>Reabilitarea și modernizarea Colegiului Agricol “Traian Săvulescu“, din localitatea Tîrgu Mureș, Județul Mureș</t>
  </si>
  <si>
    <t>Reabilitarea  și  modernizarea  Școlii  Gimnaziale „FRIEDRICH SCHILLER“, din localitatea Tîrgu Mureș, Județul Mureș</t>
  </si>
  <si>
    <t>Reabilitarea  și  modernizarea  Școlii  Gimnaziale „ROMULUS GUGA, din localitatea Tîrgu Mureș, Județul Mureș</t>
  </si>
  <si>
    <t>Reabilitarea  și  modernizarea  Școlii  Gimnaziale “Gheorghe Coșbuc“, din localitatea Tîrgu Mureș, Județul Mureș</t>
  </si>
  <si>
    <t>Reabilitarea  și  modernizarea  Școlii  Gimnaziale „SERAFIM DUICU“ CORP A, din localitatea Tîrgu Mureș, Județul Mureș</t>
  </si>
  <si>
    <t>Reabilitarea  și  modernizarea  Școlii  Gimnaziale „SERAFIM DUICU“ CORP B, din localitatea Tîrgu Mureș, Județul Mureș</t>
  </si>
  <si>
    <t>Reabilitarea  și  modernizarea  Școlii  Gimnaziale „EUROPA“, din localitatea Tîrgu Mureș, Județul Mureș</t>
  </si>
  <si>
    <t>Reabilitarea  și  modernizarea  Școlii  Gimnaziale „NICOLAE BĂLCESCU“ CORP A + B, din localitatea Tîrgu Mureș, Județul Mureș</t>
  </si>
  <si>
    <t>Reabilitarea  și  modernizarea  Școlii  Gimnaziale „NICOLAE BĂLCESCU“ CORP C, din localitatea Tîrgu Mureș, Județul Mureș</t>
  </si>
  <si>
    <t>Reabilitarea  și  modernizarea  Școlii  Gimnaziale „Beșa“, din localitatea Tîrgu Mureș, Județul Mureș</t>
  </si>
  <si>
    <t>Reabilitarea  și  modernizarea  Școlii  Gimnaziale „LIVIU REBREANU“ CORP A și  CORP B, din localitatea Tîrgu Mureș, Județul Mureș</t>
  </si>
  <si>
    <t>Reabilitarea  și  modernizarea  Școlii  Gimnaziale „DACIA“ CORP A, din localitatea Tîrgu Mureș, Județul Mureș</t>
  </si>
  <si>
    <t>Reabilitarea  și  modernizarea  Școlii  Gimnaziale „DACIA“ CORP B, din localitatea Tîrgu Mureș, Județul Mureș</t>
  </si>
  <si>
    <t>Reabilitarea  și  modernizarea  Școlii  Gimnaziale „MIHAI VITEAZUL“, din localitatea Tîrgu Mureș, Județul Mureș</t>
  </si>
  <si>
    <t>Reabilitarea  și  modernizarea  Școlii  Gimnaziale „TUDOR VLADIMIRES.C.U“, din localitatea Tîrgu Mureș, Județul Mureș</t>
  </si>
  <si>
    <t>Reabilitarea  și  modernizarea  Școlii  Gimnaziale „DR.BERNÁDY GYÖRGY, din localitatea Tîrgu Mureș, Județul Mureș</t>
  </si>
  <si>
    <t>Reabilitarea și modernizarea Grădiniței cu program normal nr.3 Ștefania, din localitatea Tîrgu Mureș, Județul Mureș</t>
  </si>
  <si>
    <t>Reabilitarea și modernizarea Grădiniței cu program normal nr.4 Ștefania, din localitatea Tîrgu Mureș, Județul Mureș</t>
  </si>
  <si>
    <t>Reabilitarea și modernizarea Grădiniței cu program normal „Pițigoi“, din localitatea Tîrgu Mureș, Județul Mureș</t>
  </si>
  <si>
    <t>Reabilitarea și modernizarea Grădiniței cu program prelungit nr.6, din localitatea Tîrgu Mureș, Județul Mureș</t>
  </si>
  <si>
    <t>Reabilitarea și modernizarea Grădiniței cu program prelungit nr.10, din localitatea Tîrgu Mureș, Județul Mureș</t>
  </si>
  <si>
    <t>Reabilitarea și modernizarea Grădiniței cu program prelungit nr.11, din localitatea Tîrgu Mureș, Județul Mureș</t>
  </si>
  <si>
    <t>Reabilitarea și modernizarea Grădiniței cu program prelungit nr.12, din localitatea Tîrgu Mureș, Județul Mureș</t>
  </si>
  <si>
    <t>Reabilitarea și modernizarea Grădiniței cu program prelungit nr.15, din localitatea Tîrgu Mureș, Județul Mureș</t>
  </si>
  <si>
    <t>Reabilitarea și modernizarea Grădiniței cu program prelungit „Căsuța din povești“, din localitatea Tîrgu Mureș, Județul Mureș</t>
  </si>
  <si>
    <t>Reabilitarea și modernizarea Grădiniței cu program prelungit „Albinuța“, din localitatea Tîrgu Mureș, Județul Mureș</t>
  </si>
  <si>
    <t>Reabilitarea și modernizarea Grădiniței cu program prelungit “Rândunica“, din localitatea Tîrgu Mureș, Județul Mureș</t>
  </si>
  <si>
    <t>Reabilitarea și modernizarea Grădiniței cu program prelungit „Licurici“, din localitatea Tîrgu Mureș, Județul Mureș</t>
  </si>
  <si>
    <t>Reabilitarea și modernizarea Grădiniței cu program prelungit „Lumea Copiilor“, din localitatea Tîrgu Mureș, Județul Mureș</t>
  </si>
  <si>
    <t>Reabilitarea și modernizarea Grădiniței cu program prelungit „Dumbrava minunată“, din localitatea Tîrgu Mureș, Județul Mureș</t>
  </si>
  <si>
    <t>Reabilitarea și modernizarea Grădiniței cu program prelungit „Arlechino“, din localitatea Tîrgu Mureș, Județul Mureș</t>
  </si>
  <si>
    <t>Reabilitarea și modernizarea Grădiniței cu program prelungit „Paradisul Copilăriei“, din localitatea Tîrgu Mureș, Județul Mureș</t>
  </si>
  <si>
    <t>Reabilitarea și modernizarea Grădiniței cu program prelungit „Raza de soare“, din localitatea Tîrgu Mureș, Județul Mureș</t>
  </si>
  <si>
    <t>Reabilitarea și modernizarea Grădiniței cu program prelungit „Codrișor“, din localitatea Tîrgu Mureș, Județul Mureș</t>
  </si>
  <si>
    <t>Reabilitarea și modernizarea Grădiniței cu program prelungit „Manpel“, din localitatea Tîrgu Mureș, Județul Mureș</t>
  </si>
  <si>
    <t>Modernizarea și dotarea cabinetelor medicale din unităţile de învăţământ</t>
  </si>
  <si>
    <t>Implementarea  sistemelor:  GIS  urbanism,  GIS cadastru, GIS patrimoniu local, GIS registru agricol</t>
  </si>
  <si>
    <t>Extinderea zonelor publice cu semnal internet wireless</t>
  </si>
  <si>
    <t>Patrimoniu MS: realizarea unui muzeu digital în Cetatea Medievală</t>
  </si>
  <si>
    <t>Realizarea  unui  centru  de  concerte  și  spații expoziționale</t>
  </si>
  <si>
    <t>Sistem de informare și promovare turistică la nivelul Municipiului Tîrgu Mureș</t>
  </si>
  <si>
    <t>Amenajare spaţii de agrement: zona de agrement Tudor Vladimirescu</t>
  </si>
  <si>
    <t>Extinderea Complexului de Agrement „Weekend“ spre bucla veche a Mureşului, pe un areal de circa 20 de hectare, unde se doreşte realizarea a două proiecte: ,,Complex olimpic“ și a unui ,,Parc municipal“ de dimensiuni mari. În acest sens, se intenţionează preluarea de la Romgaz a Bazei Olimpice  aflate  în  construcţie,  precum  și  a Hipodromului de la Ministerul Apelor și Pădurilor</t>
  </si>
  <si>
    <t>Extinderea şi modernizarea spaţiilor publice de agrement Platoul Corneşti</t>
  </si>
  <si>
    <t>Centru multifuncţional de servicii medico-sociale integrate de zi/rezidenţial pentru persoane care necesită recuperare în cazul unor boli cronice sau în perioade de convalescenţă</t>
  </si>
  <si>
    <t>POR</t>
  </si>
  <si>
    <t>PODD</t>
  </si>
  <si>
    <t>POTJ</t>
  </si>
  <si>
    <t>CNI</t>
  </si>
  <si>
    <t>Buget Local/Alte surse</t>
  </si>
  <si>
    <t>POS</t>
  </si>
  <si>
    <t>POIM</t>
  </si>
  <si>
    <t>POCIDIF</t>
  </si>
  <si>
    <t xml:space="preserve">POTJ </t>
  </si>
  <si>
    <t>POIDS</t>
  </si>
  <si>
    <t>Programe guvernamentale</t>
  </si>
  <si>
    <t>POEO</t>
  </si>
  <si>
    <t>POR/CNI</t>
  </si>
  <si>
    <t>AFM/Buget Local/Alte surse</t>
  </si>
  <si>
    <t>Suma solicitata FEDR aferenta proiecte OS b (vii) din SIDU 2017-2023</t>
  </si>
  <si>
    <t>POR/PNRR</t>
  </si>
  <si>
    <t>POR/Buget local</t>
  </si>
  <si>
    <t>POR/POEO</t>
  </si>
  <si>
    <t>POTJ/PNRR</t>
  </si>
  <si>
    <t>POR/POCIDIF</t>
  </si>
  <si>
    <t xml:space="preserve">Crearea unui parc industrial </t>
  </si>
  <si>
    <t>POR/POTJ</t>
  </si>
  <si>
    <t xml:space="preserve">Construire blocuri ANL pentru armată pe strada Depozitelor în Tîrgu Mureş-etapa III – 10 blocuri x 20 apartamente </t>
  </si>
  <si>
    <t>PODD/PNRR</t>
  </si>
  <si>
    <t>POT/PODD</t>
  </si>
  <si>
    <t>Reabilitarea și modernizarea Liceului Tehnologic „CONSTANTIN BRÂNCUŞI“, din localitatea Tîrgu Mureș, Județul Mureș</t>
  </si>
  <si>
    <t xml:space="preserve">Punerea în valoare a unui circuit auto </t>
  </si>
  <si>
    <t>Extinderea Grădinii Zoologice</t>
  </si>
  <si>
    <t>1. Interventii majore asupra rețelei stradale</t>
  </si>
  <si>
    <t>1.1. Reabilitare infrastructură rutieră pe coridorul: cartier Tudor Vladimirescu - cartier 22 Decembrie 1989, deservit de transportul public</t>
  </si>
  <si>
    <t>1.2. Modernizare strada Libertății, tronson între Str. Cuza Vodă și Str. Barajului -  sistem rutier ranforsat</t>
  </si>
  <si>
    <t>1.3. Modernizare Str. Băneasa, tronson între Str. Depozitelor și Str. Nicolae Bălcescu</t>
  </si>
  <si>
    <t>1.4. Modernizare Str. Dezrobirii</t>
  </si>
  <si>
    <t>1.5. Modernizare Str. Eden</t>
  </si>
  <si>
    <t>1.6. Amenajare drum ocolitor între Str. Gheorghe Doja, Str. Băneasa și Str. Libertății amenajare Pasaj peste calea ferată</t>
  </si>
  <si>
    <t>Buget local, POAT 2014-2020, POR 2021-2027, Alte surse</t>
  </si>
  <si>
    <t>Buget local, PNI "Anghel Saligny", Alte surse</t>
  </si>
  <si>
    <t>1.7. Construire pod peste Râul Mureș</t>
  </si>
  <si>
    <t>1.8. Prelungire strada Insulei în două direcții</t>
  </si>
  <si>
    <t>1.9. Realizare stradă de legatură cu str. Nordului</t>
  </si>
  <si>
    <t>1.10. Legatură între pod nou peste râul Mureș și strada Voinicenilor</t>
  </si>
  <si>
    <t>1.11. Strada de legatură în cartierul Unirii propusă pe traseul vechi prezervat pentru CF</t>
  </si>
  <si>
    <t>1.12. Reabilitare infrastructură rutieră pe coridorul cartier Mureșeni - cartier Dâmbul Pietros, deservit de transportul public</t>
  </si>
  <si>
    <t>1.13. Reabilitare infrastructură rutieră pe coridorul Cartier Unirii - Cartier 22 Decembrie 1989, deservit de transportul public</t>
  </si>
  <si>
    <t>1.14. Reabilitare infrastructură rutieră pe coridorul cartier Libertății - Cartier 22 Decembrie 1989, deservit de transportul public</t>
  </si>
  <si>
    <t>1.15. Reparație capitală a podurilor peste Canalul Turbinei</t>
  </si>
  <si>
    <t>Buget local, Alte surse</t>
  </si>
  <si>
    <t xml:space="preserve">1.16. Reparație capitală a podurilor peste pârâul Pocloș în cartierul Tudor Vladimirescu </t>
  </si>
  <si>
    <t>1.17. Reparație capitală a podurilor în cartierul Libertății</t>
  </si>
  <si>
    <t>1.18. Reparație capitală a podurilor în cartierul Budai Nagy Antal</t>
  </si>
  <si>
    <t>1.19. Reparație capitală a podurilor în zona Bega Budiului</t>
  </si>
  <si>
    <t>1.20. Realizare pasaje peste calea ferată</t>
  </si>
  <si>
    <t>1.21. Accesibilizare zone marginalizate și/sau defavorizate prin modernizarea infrastructurii pentru deplasările monitorizate și nemonitorizate</t>
  </si>
  <si>
    <t>1.22 Extindere tramă stradală în zonele rezidenţiale nou construite</t>
  </si>
  <si>
    <t>1.23. Străzi în cartierul Unirii - tronson 1-7</t>
  </si>
  <si>
    <t>Buget local,  Alte surse</t>
  </si>
  <si>
    <t>Buget local, POR 2021-2027, Alte surse</t>
  </si>
  <si>
    <t>Buget local, URBACT, Alte surse</t>
  </si>
  <si>
    <t>Buget local, POR 2021-2027, PNRR, Alte surse</t>
  </si>
  <si>
    <t>POIM 2014-2020, POT 2021-2027, PNRR, Alte surse</t>
  </si>
  <si>
    <t>POT 2021-2027, PNRR, Alte surse</t>
  </si>
  <si>
    <t>Buget local, POT 2021-2027, PNRR, Alte surse</t>
  </si>
  <si>
    <t>Ungheni</t>
  </si>
  <si>
    <t>Acățari</t>
  </si>
  <si>
    <t>Buget național, PNRR, Alte surse</t>
  </si>
  <si>
    <t>Ceuașu de Câmpie</t>
  </si>
  <si>
    <t>Corunca</t>
  </si>
  <si>
    <t>Crăciunești</t>
  </si>
  <si>
    <t>Cristești</t>
  </si>
  <si>
    <t>Ernei</t>
  </si>
  <si>
    <t>Gheorghe Doja</t>
  </si>
  <si>
    <t>Livezeni</t>
  </si>
  <si>
    <t>Pănet</t>
  </si>
  <si>
    <t>Sâncraiu de Mureș</t>
  </si>
  <si>
    <t>Sângeorgiu de Mureș</t>
  </si>
  <si>
    <t>Sânpaul</t>
  </si>
  <si>
    <t>Sântana de Mureș</t>
  </si>
  <si>
    <t>2. Transport public</t>
  </si>
  <si>
    <t>Tg. Mureș și UAT-uri din Zona Metropolitană</t>
  </si>
  <si>
    <t>2.2. Achizitionare mijloace de transport ecologice pentru transportul elevilor</t>
  </si>
  <si>
    <t>2.3. Actualizare și dezvoltare sistem de management al transportului public și e-ticketing</t>
  </si>
  <si>
    <t>2.6. Modernizare și extindere autobază pentru sistemul de transport public</t>
  </si>
  <si>
    <t>2.7. Optimizarea programului de transport public de călători și adaptarea permanentă la nevoile cetățenilor</t>
  </si>
  <si>
    <t>2.8. Derulare campanii de informare publică referitoare la utilizarea transportului public</t>
  </si>
  <si>
    <t>Buget local, URBACT, Interreg, Alte surse</t>
  </si>
  <si>
    <t>2.9. Implementare aplicații informatice care să furnizeze utilizatorilor informații actualizate asupra ofertei de transport public, mobilitate urbană și puncte de interes</t>
  </si>
  <si>
    <t>2.10. Amenajare sistem de transport pe cablu (telegondolă) între Platoul Cornești - Gradina Zoo - Zona de agrement ”Weekend”</t>
  </si>
  <si>
    <t>Buget local, PNRR, Alte surse</t>
  </si>
  <si>
    <t>3. Transport de marfă</t>
  </si>
  <si>
    <t>3.1. Reglementare logistică de aprovizionare</t>
  </si>
  <si>
    <t>3.2. Realizare centre de distribuție a marfurilor în vederea reducerii volumelor traficului de mărfuri în zonele rezidențiale</t>
  </si>
  <si>
    <t>3.3. Reorganizare trasee pentru accesul vehiculelor cu masa totală maximă autorizată mai mare de 3,5 tone</t>
  </si>
  <si>
    <t>Buget local, URBACT, Interreg</t>
  </si>
  <si>
    <t>4. Sisteme alternative de mobilitate</t>
  </si>
  <si>
    <t>4.2. Realizarea de pistă de biciclete în lungul canalului Pocloș - Municipiul Târgu Mureș</t>
  </si>
  <si>
    <t>4.8. Reamenajare traseu pietonal și pentru biciclete/trotinete între Parcul Municipal, Hipodrom și Complexul de agrement și sport Mureșul</t>
  </si>
  <si>
    <t>Buget local, URBACT, Interreg, SEE, Mecanismul Financiar Norvegian, Alte surse</t>
  </si>
  <si>
    <t>Buget local, URBACT INTERREG, Alte surse</t>
  </si>
  <si>
    <t>UAT-uri</t>
  </si>
  <si>
    <t>5. Managementul traficului</t>
  </si>
  <si>
    <t>Buget local, SEE, Mecanismul Financiar Norvegian, Alte surse</t>
  </si>
  <si>
    <t>Compania Națională de Investiții</t>
  </si>
  <si>
    <t>6. Zone cu nivel ridicat de complexitate</t>
  </si>
  <si>
    <t>6.1. Reabilitare și regenerare integrată a zonei centrale istorice</t>
  </si>
  <si>
    <t>7. Structură intermodală și operațiuni urbanistice necesare</t>
  </si>
  <si>
    <t>7.1. Amenajare Piața Gării cu parcări subterane și pasaj sub calea ferată de legătură cu Str. Nicolae Bălcescu</t>
  </si>
  <si>
    <t>7.2. Amenajare nod intermodal de transport Gara Târgu Mureș Nord</t>
  </si>
  <si>
    <t>7.3. Amenajare parcări de tip Park&amp;Ride</t>
  </si>
  <si>
    <t>8. Aspecte instituționale</t>
  </si>
  <si>
    <t>Buget local</t>
  </si>
  <si>
    <t>2022-2027</t>
  </si>
  <si>
    <t>Achiziție mijloace de transport public ecologice</t>
  </si>
  <si>
    <t>OS b (viii)</t>
  </si>
  <si>
    <t xml:space="preserve">OS e (i) </t>
  </si>
  <si>
    <t>Reabilitare infrastructură rutieră pe coridorul: cartier Tudor Vladimirescu - cartier 22 Decembrie 1989, deservit de transportul public</t>
  </si>
  <si>
    <t>Regenerarea urbana a spațiilor din zonele de locuințe si crearea de facilitati pentru toti cetatenii</t>
  </si>
  <si>
    <t>Cetatea Medievala Targu Mures – spatiu cultural multifunctional</t>
  </si>
  <si>
    <t>POR 2021-2027, PNRR</t>
  </si>
  <si>
    <t>Locuințe pentru specialiști în Municipiul Târgu Mureș</t>
  </si>
  <si>
    <t>Proiect de regenerare urbana a zonei centrale si de dezvoltare a unei infrastructuri urbane curate prin reorganizarea fluxului circulatiei auto si pietonalizare</t>
  </si>
  <si>
    <t>Construirea unui centru de mari arsi și conectarea acestuia cu cladirea existenta a Spitalului la adresa Gheorghe Marinescu Nr. 50, precum și relocarea heliportului existent</t>
  </si>
  <si>
    <t>Extindere terapie intensivă neonatologie</t>
  </si>
  <si>
    <t>Unitate de recuperare și reabilitare medicală în cadrul SCJU Tg. Mures</t>
  </si>
  <si>
    <t>Construire corp cladire prin extindere si etajare Corp O si P pentru amenajare Spitalizare de zi</t>
  </si>
  <si>
    <t>Construire corp Clădire Vestiare pentru personalul SCJU Tg Mures</t>
  </si>
  <si>
    <t>Extinderea si modernizarea Compartimentului Radiologie intervenționala din cadrul SCJU Tg Mures</t>
  </si>
  <si>
    <t>Amenajare spatiu si dotare Statie centrala de sterilizare</t>
  </si>
  <si>
    <t>Modernizare Laborator analize medicale - sistem tip vaccum automat pentru transportul tuburilor si linie completa automata de prelucrare a probelor biologice din laborator</t>
  </si>
  <si>
    <t>Reparatii capitale, extindere si dotare cladire pentru activitati medicale- imobil situat in B-dul 1 Decembrie 1918 nr. 40-42 - Cabinet Medicina Sportiva</t>
  </si>
  <si>
    <t>Reparatii capitale, extindere și dotare cladire pentru activitati medicale - imobil situat in B-dul 1 Decembrie 1918 nr. 40-42 Ambulatoriu stomatologie</t>
  </si>
  <si>
    <t>Reparatii capitale, extindere și dotare imobil Str. Revolutiei nr. 35 - Sectia clinica medicina interna II, Sectia clinica Recuperare cardiovasculara, Sectia clinica hematologie</t>
  </si>
  <si>
    <t>Reparatii capitale, extindere și dotare imobil Str. Gheorghe Marinescu nr. 34 -Secția clinică ORL</t>
  </si>
  <si>
    <t>Reparatii capitale, extindere și dotare imobil Str. B-dul 1 Decembrie nr. 24-26 - Sectia clinica chirurgie orala si maxilo-faciala</t>
  </si>
  <si>
    <t>Modernizare si reabilitare centrala termica existenta, statie de pompare apa spital si instalatii preparare apa calda menajera  adresa Gheorghe Marinescu Nr. 50</t>
  </si>
  <si>
    <t>Reabilitarea energetica a cladirii care deserveste Spitalului Clinic Judetean de Urgenta Tg Mures (imobil Gheorghe Marinescu nr. 50)</t>
  </si>
  <si>
    <t>Reabilitare heliport existent (hangar, platforma aterizare, platforma acces hangar)</t>
  </si>
  <si>
    <t>Reabilitare, modernizare si dotare UPU in cadrul SCJU Tg Mures</t>
  </si>
  <si>
    <t>Modernizarea si extinderea retelei de curenti slabi (retea date si telefonie) si reinnoirea echipamentelor de calcul (servere, calculatoare)</t>
  </si>
  <si>
    <t>Construirea unei statii de dezinfectie ape reziduale care sa deserveasca cladireile spitalului aflate la adresa Gheorghe Marinescu nr. 50</t>
  </si>
  <si>
    <t>Reamenajare acces pietonal si auto zona Directiune, precum si zona Ambulatoriu Integrat Adulti si Copii si extindere parcare angajati</t>
  </si>
  <si>
    <t>Consolidare scara studenti</t>
  </si>
  <si>
    <t>Amenajarea unui spatiu corespunzator pentru depozitul central de materiale sanitare și materiale de unica folosinta</t>
  </si>
  <si>
    <t>Extindere, modernizare si dotare Bloc alimentar</t>
  </si>
  <si>
    <t>Extindere, modernizare si dotare Laborator Medicina Nucleara</t>
  </si>
  <si>
    <t>Extindere, modernizare si dotare Laborator Radiologie si Imagistica Medicala</t>
  </si>
  <si>
    <t>Reabilitare si dotare Farmacie</t>
  </si>
  <si>
    <t>Extindere, modernizare si dotare Laborator Recuperare Medicina Fizica si Balneologie</t>
  </si>
  <si>
    <t>Reabilitare si dotare Sectia clinica ATI</t>
  </si>
  <si>
    <t>Reorganizarea spatiilor Unitatii de Transfuzie Sanguina pentru imbunatatirea circuitelor</t>
  </si>
  <si>
    <t>Reabilitare si dotare Sectia clinica medicina interna I</t>
  </si>
  <si>
    <t>Reabilitare si dotare Sectia clinica chirurgie generală I</t>
  </si>
  <si>
    <t>Reabilitare si dotare Sectia clinica chirurgie generală II</t>
  </si>
  <si>
    <t>Reabilitare si dotare Sectia chirurgie vasculara</t>
  </si>
  <si>
    <t>Reabilitare si dotare Sectia clinica ortopedie si traumatologie</t>
  </si>
  <si>
    <t>Reabilitare si dotare Comratiment chirurgie plastica</t>
  </si>
  <si>
    <t>Extindere, modernizare si dotare Spalatorie Centrala</t>
  </si>
  <si>
    <t>Reorganizarea, reamenajarea si dotarea Sectiei clinice gastroenterologie pentru asigurarea spatiilor si circuitelor functionale</t>
  </si>
  <si>
    <t>Reorganizarea, reamenajarea si dotarea Sectiei clinice cardiologie</t>
  </si>
  <si>
    <t>Reabilitarea si dotarea Sectiei clinice obstetrica ginecologie Corp D</t>
  </si>
  <si>
    <t>Realitarea, modernizarea si dotarea Compartimentului nefrologie</t>
  </si>
  <si>
    <t>Reabilitarea, modernizarea si dotarea Statiei de Hemodializa</t>
  </si>
  <si>
    <t>Reabilitarea, modernizarea si dotarea Compartimentului diabet zaharat, nutritie și boli metabolice</t>
  </si>
  <si>
    <t xml:space="preserve"> Reabilitarea, modernizarea si dotarea Sectiei clinice neurologie II</t>
  </si>
  <si>
    <t>Reabilitarea, modernizarea si dotarea Sectiei clinice neurologie I</t>
  </si>
  <si>
    <t>Reabilitarea, modernizarea si dotarea Blocului Operator I (Chirurgie generala I, Chirurgie generala II, Chirurgie plastica, NCH și Ortopedie si traumatologie)</t>
  </si>
  <si>
    <t>Reabilitarea, modernizarea si dotarea Sectiei clinice chirurgie si ortopedie pediatrica si a Blocului Operator II (Chirurgie si ortopedie pediatrica)</t>
  </si>
  <si>
    <t>Extindere, reabilitare, modernizare si dotare Sectia clinica pediatrie</t>
  </si>
  <si>
    <t>Cresterea sigurantei pacientilor in structuri spitalicesti care utilizeaza fluide medicale</t>
  </si>
  <si>
    <t>Reabilitare, modernizare si extindere infrastructuri electrice, de ventilatie si tratare a aerului</t>
  </si>
  <si>
    <t>Banca Mondiala</t>
  </si>
  <si>
    <t>PNRR/POR/POS</t>
  </si>
  <si>
    <t>CNI/POR</t>
  </si>
  <si>
    <t>CNI/POR/POS</t>
  </si>
  <si>
    <t>PNRR/POR</t>
  </si>
  <si>
    <t>POR/POS</t>
  </si>
  <si>
    <t>PNRR/POS</t>
  </si>
  <si>
    <t>POS/POR/PNRR</t>
  </si>
  <si>
    <t>POS/POR</t>
  </si>
  <si>
    <t>POR/POS/POIM</t>
  </si>
  <si>
    <t xml:space="preserve">POIM </t>
  </si>
  <si>
    <t>Amenajare de coridoare verzi la nivelul Municipiului Târgu Mureș</t>
  </si>
  <si>
    <t>Reconversia si refunctionalizarea  terenuri degradate la nivelul Municipiului Târgu Mureș</t>
  </si>
  <si>
    <t>Construirea unui sistem de parcare de tipul park&amp;ride în zona de acces în Municipiul Târgu Mureș</t>
  </si>
  <si>
    <t>Realizarea unui culoar de piste de biciclete</t>
  </si>
  <si>
    <t>Racorduri electrice pentru stații de încărcare autobuze electrice în Municipiul Târgu Mureș</t>
  </si>
  <si>
    <t>Centrul Cultural Casa Tineretului</t>
  </si>
  <si>
    <t>Reabilitarea clădirii de patrimoniu-sediul administrativ al UAT Municipiul Târgu Mureș</t>
  </si>
  <si>
    <t>1.36. Modernizare infrastructură rutieră - artere de legătură</t>
  </si>
  <si>
    <t>1.37. Modernizare infrastructură rutieră în cartierele de locuințe</t>
  </si>
  <si>
    <t>1.38. Realizare Plan multianual pentru lucrări necesare de întreţinere/mentenanţă a reţelei pietonale/stradale, cu prioritizare în funcţie de zonă, complexitate şi resurse financiare necesare</t>
  </si>
  <si>
    <t>1.39. Realizarea de perdele verzi care să minimizeze impactul negativ al transportului</t>
  </si>
  <si>
    <t>1.40. Tunel subteran Spitalul Clinic Județean de Urgență Mureș - Str. Livezeni</t>
  </si>
  <si>
    <t>1.41. Realizare inel ocolitor al Municipiului Târgu Mureș prin interconectarea Autostrăzii A3 , E60 , DN15 și DJ 152A - tronsoanele 3 și 6</t>
  </si>
  <si>
    <t>1.42. Realizare inel ocolitor al Municipiului Târgu Mureș prin interconectarea Autostrăzii A3 , E60 , DN15 și DJ 152A - tronsoanele 4 și 5</t>
  </si>
  <si>
    <t>1.43. Realizare inel ocolitor al Municipiului Târgu Mureș prin interconectarea Autostrăzii A3 , E60 , DN15 și DJ 152A - tronsoanele 1 și 2</t>
  </si>
  <si>
    <t>1.44. Stradă de legătură între Autostrada Transilvania și DJ 152A - Sâncraiu de Mureș și Pod nou peste râul Mureș</t>
  </si>
  <si>
    <t>1.45. Inel colector periurban N-E - strada Voinicenilor - Sântana de Mureș - Sângeorgiu de Mureș - Ernei</t>
  </si>
  <si>
    <t>1.46. Centura ocolitoare Ernei‐Corunca</t>
  </si>
  <si>
    <t>1.47. Autostrada Tg. Mureș - Tg. Neamț (Miercurea Nirajului - Leghin)</t>
  </si>
  <si>
    <t>1.48. Modernizarea unor străzi din orașul Ungheni: străzile Baladei, Nirajului, Liliacului, Plopilor, Gospodarilor, Cinceu, Bradului segment 2, Crinului, Cosminului, Stadionului Segment 2,3,4 - din orașul Ungheni, str. Martirilor - din loc. Vidrasău, străzile Crinului, Panseluțelor, Grui, Strâmtă, Plaiului, Romaniței - din loc. Morești, străzile Cimitirului, Finlandia – din loc. Cerghizel, străzile Izvorului, Câmpului – din loc. Recea, străzile Văii, Dosului – prelungire, Cornișu Mic – din loc. Cerghid, orașul Ungheni, județul Mureș</t>
  </si>
  <si>
    <t>1.49. Asfaltare străzi și drum comunal în comuna Acățari, județul Mureș</t>
  </si>
  <si>
    <t>1.50. Modernizarea drumurilor vicinale și străzilor comunale</t>
  </si>
  <si>
    <t>1.51. Infrastructură rutieră - Sat Ceuașu de Câmpie</t>
  </si>
  <si>
    <t>1.52. Asfaltare str. Pășunii loc. Corunca</t>
  </si>
  <si>
    <t>1.53. Modernizare unor străzi din Comuna Corunca, jud. Mureș</t>
  </si>
  <si>
    <t>1.54. Asfaltarea de drumuri comunale și străzi  în Comuna Crăciunești, județul Mureș</t>
  </si>
  <si>
    <t>1.55. Asfaltare de drumuri comunale și străzi în Comuna Crăciunești, județul Mureș-Etapa 2</t>
  </si>
  <si>
    <t>1.56. Modernizarea străzii Gării, Combinatului, Vânatorilor și Morii, Localitate Cristești, Județul Mureș</t>
  </si>
  <si>
    <t>1.57. Modernizări stradale în satul Vălureni, Com. Cristești, Județul Mureș</t>
  </si>
  <si>
    <t>1.58. Îmbunătățirea infrastructurii rutiere în Comuna Ernei, Județul Mureș</t>
  </si>
  <si>
    <t>1.59. Îmbunătățirea infrastructurii rutiere prin asfaltare în comuna Gheorghe Doja – Etapa II, județul Mureș</t>
  </si>
  <si>
    <t>1.60. Îmbunătățirea infrastructurii rutiere prin asfaltare în comuna Gheorghe Doja – Etapa III, județul Mureș</t>
  </si>
  <si>
    <t>1.61. Construire poduri rutiere în comuna Gheorghe Doja, județul Mureș</t>
  </si>
  <si>
    <t>1.62. Modernizarea infrastructurii rutiere în Comuna Livezeni, Județul Mureș</t>
  </si>
  <si>
    <t>1.63.Modernizarea infrastructurii rutiere în comuna Livezeni, județul Mureș, cuprinde un nr. de 48 străzi din comună</t>
  </si>
  <si>
    <t>1.64. Modernizarea drumurilor de legătură între satele aparținătoare Comunei Pănet, județul Mureș</t>
  </si>
  <si>
    <t>1.65. Modernizarea drumului de legătură DC 125 dintre satul Sântioana de Mureș, UAT Pănet și satul Morești, UAT Ungheni, județul Mureș</t>
  </si>
  <si>
    <t>1.66. Modernizarea drumului de legătură DC 136 dintre satul Hărțău, UAT Pănet și strada Remetea, UAT Târgu Mureș, județul Mureș</t>
  </si>
  <si>
    <t>1.67. Realizarea centură ocolitoare spre Câmpia Mureșană</t>
  </si>
  <si>
    <t>1.68. Dezvoltarea și extinderea infrastructurii rutiere (drumuri comunale, drumuri de exploatare) – Modernizarea, asfaltarea drumurilor comunale din comuna Pănet</t>
  </si>
  <si>
    <t>1.69. Inaugurarea de drumuri noi/ sau secțiuni de drum (Remetea, Morești, pod de fier)</t>
  </si>
  <si>
    <t>1.70. Modernizare rețea stradală în localitățile Sâncraiu de Mureș și Nazna, Comuna Sâncraiu de Mureș, Județul Mureș</t>
  </si>
  <si>
    <t>1.71. Îmbunătățirea infrastructurii rutiere prin asfaltare în Comuna Sângeorgiu de Mureș, Județul Mureș</t>
  </si>
  <si>
    <t>1.72. Stradă nouă în localitatea Sânpaul pentru construirea a aproape 30 de case</t>
  </si>
  <si>
    <t>1.73. Modernizarea unor drumuri locale din comuna Sânpaul, județul Mureș</t>
  </si>
  <si>
    <t>1.74. Asfaltare străzi în comuna Sântana de Mureș</t>
  </si>
  <si>
    <t>1.75. Reabilitare și lărgire drum comunal 146 în Comuna Sântana de Mureș, Județul Mureș</t>
  </si>
  <si>
    <t>2.1. Achiziție mijloace de transport public ecologice</t>
  </si>
  <si>
    <t>2.4. Construire/modernizare și dotare stații de transport public</t>
  </si>
  <si>
    <t>2.5. Dezvoltarea unor capete de linie pentru sistemul de transport public</t>
  </si>
  <si>
    <t>Dezvoltarea unor capete de linie pentru sistemul de transport public</t>
  </si>
  <si>
    <t>2.11. Achizitie minibuze electrice pentru transportul turiștilor</t>
  </si>
  <si>
    <t>2.12. Tren Urban Metropolitan Luduș - Iernut - Aeroportul Transilvania - Târgu Mureș - Reghin</t>
  </si>
  <si>
    <t>2.13. Centralizare electronică (CE) Războieni - Târgu Mureș</t>
  </si>
  <si>
    <t>2.14. Îmbunătăţirea serviciilor de transport pentru persoane prin construirea și modernizarea de stații de autobuz</t>
  </si>
  <si>
    <t>3.4. Construire parcuri logistice/parcuri tehnologice</t>
  </si>
  <si>
    <t>4.3. Realizarea de pistă de biciclete în lungul canalului Pocloș - Municipiul Târgu Mureș, etapa II</t>
  </si>
  <si>
    <t>4.1. Realizarea unui culoar de piste de biciclete</t>
  </si>
  <si>
    <t>4.4. Amenajare coridoare verzi cu circulație alternativă în lungul cursurilor de ape - Pârâul Budiul</t>
  </si>
  <si>
    <t>4.5. Amenajare coridoare verzi cu circulație alternativă în lungul cursurilor de ape - Pârâul Cocoș</t>
  </si>
  <si>
    <t>4.6. Amenajare coridoare verzi cu circulație alternativă în lungul cursurilor de ape - Pârâul Beșa</t>
  </si>
  <si>
    <t>4.7. Amenajare coridoare verzi cu circulație alternativă în lungul cursurilor de ape - Pârâul Voiniceni</t>
  </si>
  <si>
    <t>4.8. Amenajare zonă de promenadă pe malurile Râului Mureș</t>
  </si>
  <si>
    <t>4.9. Amenajare pistă de biciclete pe malurile Râului Mureș</t>
  </si>
  <si>
    <t>4.11. Amenajare coridor major pentru circulația alternativă - pietoni, biciclete, trotinete - între cartierele Tudor Vladimirescu și Dâmbu Pietros, polul de turism, agrement și sport Parcul Municipal și Piața de zi Cuza Vodă</t>
  </si>
  <si>
    <t xml:space="preserve">4.10. Reamenajare traseu pietonal și pentru biciclete/trotinete între Parcul Municipal, Hipodrom și Complexul de agrement și sport Mureșul </t>
  </si>
  <si>
    <t>4.12. Reamenajare circulație alternativă - pietoni, biciclete/trotinete a zonei din vecinătatea Pieței Teatrului, delimitată de străzile Piața Teatrului, Bartok Bela, Călărașilor, Aurel Filimon</t>
  </si>
  <si>
    <t>4.13. Realizare pod peste Râul Mureș pentru circulația alternativă pe un traseu paralel cu podul peste Mureș - Str. Călărașilor</t>
  </si>
  <si>
    <t>4.14. Amenajare coridoare verzi în spațiul accesibil al fondului forestier</t>
  </si>
  <si>
    <t>4.15. Amenajare piste de biciclete în localitățile din Zona Metropolitană și între acestea</t>
  </si>
  <si>
    <t xml:space="preserve">4.16. Dezvoltare sistem de închiriere biciclete (bike-sharing) în Municipiul Târgu Mureș </t>
  </si>
  <si>
    <t>4.17. Modernizare pasaj pietonal zona Mures Mall</t>
  </si>
  <si>
    <t>4.18. Realizare pasaj pietonal pe Str. Gheorghe Doja - zona Prac Trecătorul</t>
  </si>
  <si>
    <t>4.19. Realizare infrastructură ciclo-pietonală pe Str. Furnicilor - pod peste Canalul Turbinei și pasaj peste calea ferată</t>
  </si>
  <si>
    <t>4.20. Amenajarea de zone cu prioritate pentru pietoni ("shared space" - spații partajate/ reglementări de tip zonă rezidențială)</t>
  </si>
  <si>
    <t>4.21. Reamenajare Piața Armatei ca piața urbană și nod intermodal</t>
  </si>
  <si>
    <t>4.22. Accesibilizare treceri de pietoni pentru persoane cu deficiențe motorii și vârstnici - prelungirea timpului de trecere a străzii pentru persoanele vârstnice și cele cu dizabilități de locomoție</t>
  </si>
  <si>
    <t>4.23. Dezvoltare infrastructură de încărcare pentru autovehicule electrice și electrice hibride, respectiv a bicicletelor electrice</t>
  </si>
  <si>
    <t>4.24. Plan Local de Acțiune pentru implementarea utilizării vehiculelor electrice, inclusiv pentru companiile private</t>
  </si>
  <si>
    <t>4.25. Derularea de campanii de informare publică pentru promovarea conceptului "car pooling" (partajare a autoturismelor)</t>
  </si>
  <si>
    <t>4.26. Derulare campanii de educaţie rutieră adresate tuturor categoriilor de participanţi la trafic (conducători auto, pietoni, biciclişti)</t>
  </si>
  <si>
    <t>4.27. Adaptarea regulamentului de acordare a licențelor de taxi în acord cu nevoile persoanelor cu dizabilități și cu obiectivele de reducere a impactului asupra mediului</t>
  </si>
  <si>
    <t>4.28. Adaptarea regulamentelor aferente serviciilor de utilități publice în acord cu obiectivele de reducere a impactului asupra mediului</t>
  </si>
  <si>
    <t>4.29. Realizare parcări pentru biciclete în zona punctelor de interes și în cartierele de locuințe colective</t>
  </si>
  <si>
    <t>4.30. Achiziție de mijloace de transport electrice în parcul de autovehicule gestionat de autoritatea publică locală</t>
  </si>
  <si>
    <t>4.31. Conectarea localităților din zona metropolitană cu Municipiul Târgu Mureș prin trasee pietonale și pentru biciclete</t>
  </si>
  <si>
    <t>4.32. Construire podeț pietonal pe str. Tholdalagi din localitatea Corunca</t>
  </si>
  <si>
    <t>4.33. Amenajare trotuare, șanțuri, rigole și accese pe str. De Jos din comuna Corunca</t>
  </si>
  <si>
    <t>4.34. Amenajare trotuare, pista de bicicliști și scurgere apelor pluviale pe str. Tofalău</t>
  </si>
  <si>
    <t>4.35. Amplasare stații de reîncărcare pentru vehicule electrice în comuna Sângeorgiu de Mureș</t>
  </si>
  <si>
    <t>5.1. Sistem de management al traficului în Municipiul Târgu  Mureș ‐ etapa 2</t>
  </si>
  <si>
    <t>5.2. Sistem de management al traficului în Municipiul Târgu  Mureș ‐ etapa 3</t>
  </si>
  <si>
    <t>Sistem de management al traficului în Municipiul Târgu  Mureș ‐ etapa 3</t>
  </si>
  <si>
    <t>5.3. Sistematizare intersecția Str. Călărașilor – Str. Sinaia</t>
  </si>
  <si>
    <t>5.5. Semnalizare rutieră orizontală și verticală</t>
  </si>
  <si>
    <t>5.4. Reamenajare intersecție Str. Cuza Vodă ‐ Str. Libertății ‐ Str.  George Enescu ‐ Str. Baladei</t>
  </si>
  <si>
    <t>5.6. Amenajarea sensurilor giratorii pentru a deveni mai prietenoase față de pietoni și bicicliști</t>
  </si>
  <si>
    <t>5.7. Amenajare parcări colective în vecinătatea obiectivelor de interes la nivel local</t>
  </si>
  <si>
    <t>5.8. Realizarea de parcări supraetajate în zonele blocurilor de locuințe colective</t>
  </si>
  <si>
    <t>5.9. Elaborare politică de parcare la nivel urban</t>
  </si>
  <si>
    <t>5.10. Dezvoltare aplicație mobilă pentru parcare în municipiul Târgu Mureș</t>
  </si>
  <si>
    <t>5.11. Elaborare și implementare de reglementări privind introducerea de restricții ale vitezei de circulație în zonele vulnerabile</t>
  </si>
  <si>
    <t>5.12. Elaborare și impletare reglementări privind programul de realizare a serviciilor de utilități publice</t>
  </si>
  <si>
    <t>5.13. Derulare campanii de educație rutieră adresate tinerilor</t>
  </si>
  <si>
    <t>5.14. Derulare campanii de educație rutieră adresate tuturor categoriilor de participanți la trafic (conducători auto, pietoni, bicicliști)</t>
  </si>
  <si>
    <t>5.15. Studiu de trafic</t>
  </si>
  <si>
    <t>5.16. Plan de semnalizare rutieră pe raza comunei Corunca, Jud.Mureș</t>
  </si>
  <si>
    <t>5.17. Construire clădire Parking</t>
  </si>
  <si>
    <t xml:space="preserve">8.1. Înființarea unui departament de mobilitate cu responsabilități în implementării PMUD al Municipiului Târgu Mureș </t>
  </si>
  <si>
    <t>8.2. Înființare ADI transport periurban</t>
  </si>
  <si>
    <t>8.3. Înființare ADI pentru infrastructură rutieră</t>
  </si>
  <si>
    <t>8.4. Înființarea unui departament de promovare a mobilității  urbane</t>
  </si>
  <si>
    <t>8.5. Incheierea unui contract de servicii publice conform Regulamentului CE 1370 pentru transportul public de călători la nivel periurban</t>
  </si>
  <si>
    <t>Municipiul Târgu Mureș, Comuna Sâncraiu de Mureș, Comuna Pănet, Comuna Sângeorgiu de Mureș, Comuna Corunca, Comuna Livezeni, Comuna Sântana de Mureș, Comuna Cristești</t>
  </si>
  <si>
    <t>1.24. Supralărgire Str. Barajului</t>
  </si>
  <si>
    <t>1.25. Supralărgire Str. Livezeni</t>
  </si>
  <si>
    <t>1.26. Modernizare Str. Dâmbul Pietros</t>
  </si>
  <si>
    <t>1.27. Modernizare Str. Plutelor</t>
  </si>
  <si>
    <t>1.28. Modernizare Str. Episcop Ioan Bob</t>
  </si>
  <si>
    <t>1.29. Modernizare Str. Voinicenilor, nr. 194/1 ‐ nr. 194/10 stradă  vicinală</t>
  </si>
  <si>
    <t>1.30. Modernizare Str. Piatra Corbului</t>
  </si>
  <si>
    <t>1.31. Modernizare Str. Posada</t>
  </si>
  <si>
    <t>1.32. Modernizare drum de legătură DC 136 între Sat Hârțău  (UAT Pănet) și Str. Remetea (UAT Târgu Mureș)</t>
  </si>
  <si>
    <t>1.33. Realizare drum de legătură între Str.Gheorghe Marinescu  (UAT Târgu Mureș) și Sângeorgiu de Mureș</t>
  </si>
  <si>
    <t>1.34. Realizare drum de legătură între B‐dul 1 Decembrie 1918 și  Str. Marton Aron</t>
  </si>
  <si>
    <t>1.35. Extindere străzi în cartierul Belvedere</t>
  </si>
  <si>
    <t>Valoare totala si Suma solicitata FEDR aferenta proiecte din SIDU 2017-2023</t>
  </si>
  <si>
    <t>Proiecte complementare din Strategia Smart City 2022-2030 Târgu Mureș</t>
  </si>
  <si>
    <t>Sistem integrat de management al deșeurilor – monitorizarea pubelelor</t>
  </si>
  <si>
    <t>„Smart-light" – Modernizarea și extinderea sistemului de iluminat public, prin introducerea sistemelor de telemanagement și adoptarea de soluții integratoare</t>
  </si>
  <si>
    <t>Sistem inteligent integrat de management al transportului public (inclusiv componentele de ticketing, planificare a călătoriilor și de informare în stații) infrastructură inteligentă specifică sistemului de transport public</t>
  </si>
  <si>
    <t>Sistem integrat de management al mobilității cu accent pe transportul public, mobilitate alternativă de tip bike sharing și soluții inteligente de management al traficului, inclusiv sistem „smart" de treceri de pietoni semaforizate și managementul parcărilor</t>
  </si>
  <si>
    <t>Aplicație de mobilitate urbană de tip „MaaS" (soluție integrată de facilitare a mobilității urbane ca serviciu) cu două componente: călători și marfă (inclusiv transporturi grele)</t>
  </si>
  <si>
    <t>Stații de încărcare electrică și platformă de gestionare a stațiilor</t>
  </si>
  <si>
    <t>Portal informatic de promovare turistică, culturală (inclusiv evenimente) și de promovare a meseriilor tradiționale și firmelor locale din industriile creative</t>
  </si>
  <si>
    <t>Safe City – Platforma de management al securității urbane (camere video de supraveghere, camere LPR, camere radar, video content analysis etc.)</t>
  </si>
  <si>
    <t>SmartCom – Dezvoltarea unei infrastructuri de comunicații performante, suport pentru aplicațiile smart-city de la nivelul orașului, inclusiv acces public WiFi</t>
  </si>
  <si>
    <t>Proiect de regenerare urbana a zonei centrale  si de dezvoltare a unei infrastructuri urbane curate prin reorganizarea fluxului circulatiei auto si pietonalizare</t>
  </si>
  <si>
    <t>Nr. crt</t>
  </si>
  <si>
    <t>Valoare totala si Suma totala solicitata FEDR proiecte OS b (vii)</t>
  </si>
  <si>
    <t xml:space="preserve">Valoare totala si Suma totala solicitata FEDR proiecte OS e (i) </t>
  </si>
  <si>
    <t xml:space="preserve">Renovare și reabilitarea clădirii din str.Gheorghe Doja nr.9 </t>
  </si>
  <si>
    <t>Reabilitarea cladirilor publice aflate in proprietatea UAT Municipiul Târgu Mureș</t>
  </si>
  <si>
    <t>2022-2024</t>
  </si>
  <si>
    <t xml:space="preserve">Valoare totala si Suma totala solicitata FEDR proiecte OS b (viii) </t>
  </si>
  <si>
    <t>Amenajare spatiilor verzi in zona Hipodrom</t>
  </si>
  <si>
    <t>Amenajare parc zona centrala cartierul Belvedere</t>
  </si>
  <si>
    <t>Reabilitare infrastructura rutiera pe coridorul: cartier Tudor Vladimirescu - cartier 22 Decembrie 1989, deservit de transportul public</t>
  </si>
  <si>
    <t>Achizitie mijloace de transport public ecologice</t>
  </si>
  <si>
    <t>Târgu  Mureș</t>
  </si>
  <si>
    <t>Amenajare de coridoare verzi la nivelul Municipiului Târgu  Mureș</t>
  </si>
  <si>
    <t>Târgu  Mureș si UAT-uri zona periurbana</t>
  </si>
  <si>
    <t>Construirea unui sistem de parcare de tipul park&amp;ride in zona de acces in Municipiul Târgu  Mureș</t>
  </si>
  <si>
    <t>Cetatea Medievala Târgu  Mureș – spatiu cultural multifunctional</t>
  </si>
  <si>
    <t>Programul Plan Local de Peisaj Târgu  Mureș</t>
  </si>
  <si>
    <t>Târgu  Mureș și UAT-uri din Zona Metropolitană</t>
  </si>
  <si>
    <t>Brandul orasului Târgu  Mureș</t>
  </si>
  <si>
    <t>Smart Bench in Târgu  Mureș</t>
  </si>
  <si>
    <t>Dotarea cladirilor care deservesc Spitalul Clinic Judetean de Urgenta Târgu  Mureș (Adresele: Gheorghe Marinescu nr. 34, Bulevardul 1 Decembrie 1918 nr. 24-26, B-dul 1 Decembrie 1918 nr. 40-42, Revolutiei nr. 33-35) cu rezervor de apa de consum si rezervor de apa de incendiu</t>
  </si>
  <si>
    <t>Data estimată pentru începerea investiției (anul)</t>
  </si>
  <si>
    <t>Data estimată pentru finalizarea investiției (anul)</t>
  </si>
  <si>
    <t>Amenajare de coridoare verzi la nivelul Municipiului Târgu Mureş</t>
  </si>
  <si>
    <t>Amenajarea spatiilor verzi in zona Hipodrom</t>
  </si>
  <si>
    <t>Reconversia si refunctionalizarea terenurilor degradate la nivelul Municipiului Târgu Mureş</t>
  </si>
  <si>
    <t>Reconversia si refunctionalizarea  terenurilor degradate la nivelul Municipiului Târgu  Mureș</t>
  </si>
  <si>
    <t>Amenajare spațiilor verzi în zona Hipodrom</t>
  </si>
  <si>
    <t>Proiecte propuse Spitalul Clinic Județean Mureș</t>
  </si>
  <si>
    <t>Proiecte propuse Spitalul Clinic Județean de Urgență Târgu Mureș</t>
  </si>
  <si>
    <t>Valoare totala proiecte propuse  Spitalul Clinic Județean de Urgență Târgu Mureș</t>
  </si>
  <si>
    <t>Valoare totala proiectepropuse Spitalul Clinic Județean Mureș</t>
  </si>
  <si>
    <t>Amenajare parc in cartierul Mureseni</t>
  </si>
  <si>
    <t>Amenajare parc în cartierul Mureşeni</t>
  </si>
  <si>
    <t>Amenajare parc în cartierul Mureșeni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</si>
</sst>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7"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sz val="11"/>
      <name val="Calibri"/>
      <family val="2"/>
      <scheme val="minor"/>
    </font>
    <font>
      <b/>
      <sz val="11"/>
      <color rgb="FFFF0000"/>
      <name val="Calibri"/>
      <family val="2"/>
      <scheme val="minor"/>
    </font>
    <font>
      <sz val="11"/>
      <color rgb="FFFF0000"/>
      <name val="Calibri"/>
      <family val="2"/>
      <scheme val="minor"/>
    </font>
  </fonts>
  <fills count="14">
    <fill>
      <patternFill patternType="none"/>
    </fill>
    <fill>
      <patternFill patternType="gray125"/>
    </fill>
    <fill>
      <patternFill patternType="solid">
        <fgColor theme="7" tint="0.39997558519241921"/>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rgb="FF92D05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s>
  <cellStyleXfs count="3">
    <xf numFmtId="0" fontId="0" fillId="0" borderId="0"/>
    <xf numFmtId="0" fontId="2" fillId="0" borderId="0">
      <alignment vertical="center"/>
    </xf>
    <xf numFmtId="164" fontId="2" fillId="0" borderId="0" applyFont="0" applyFill="0" applyBorder="0" applyAlignment="0" applyProtection="0">
      <alignment vertical="center"/>
    </xf>
  </cellStyleXfs>
  <cellXfs count="285">
    <xf numFmtId="0" fontId="0" fillId="0" borderId="0" xfId="0"/>
    <xf numFmtId="0" fontId="1" fillId="0" borderId="0" xfId="0" applyFont="1"/>
    <xf numFmtId="0" fontId="0" fillId="0" borderId="0" xfId="0" applyFont="1"/>
    <xf numFmtId="0" fontId="1" fillId="0" borderId="0" xfId="0" applyFont="1" applyAlignment="1">
      <alignment horizontal="right"/>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1" fillId="0" borderId="0" xfId="0" applyFont="1" applyAlignment="1">
      <alignment horizontal="center" vertical="center" wrapText="1"/>
    </xf>
    <xf numFmtId="0" fontId="0" fillId="0" borderId="14" xfId="0" applyBorder="1" applyAlignment="1">
      <alignment horizontal="center" vertical="center" wrapText="1"/>
    </xf>
    <xf numFmtId="0" fontId="0" fillId="0" borderId="23" xfId="0" applyBorder="1" applyAlignment="1">
      <alignment horizontal="center"/>
    </xf>
    <xf numFmtId="0" fontId="0" fillId="0" borderId="0" xfId="0" applyAlignment="1">
      <alignment horizontal="center"/>
    </xf>
    <xf numFmtId="0" fontId="0" fillId="0" borderId="27" xfId="0" applyBorder="1" applyAlignment="1">
      <alignment horizontal="center"/>
    </xf>
    <xf numFmtId="3" fontId="0" fillId="0" borderId="0" xfId="0" applyNumberFormat="1" applyAlignment="1">
      <alignment horizontal="center"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2"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35" xfId="0" applyFill="1" applyBorder="1" applyAlignment="1">
      <alignment horizontal="center" vertical="center" wrapText="1"/>
    </xf>
    <xf numFmtId="0" fontId="0" fillId="7" borderId="15" xfId="0" applyFill="1" applyBorder="1" applyAlignment="1">
      <alignment horizontal="center"/>
    </xf>
    <xf numFmtId="0" fontId="0" fillId="7" borderId="2" xfId="0" applyFill="1" applyBorder="1" applyAlignment="1">
      <alignment horizontal="center"/>
    </xf>
    <xf numFmtId="0" fontId="0" fillId="7" borderId="2" xfId="0" applyFill="1" applyBorder="1" applyAlignment="1">
      <alignment horizontal="center" wrapText="1"/>
    </xf>
    <xf numFmtId="0" fontId="0" fillId="0" borderId="27" xfId="0" applyBorder="1" applyAlignment="1">
      <alignment horizontal="center" wrapText="1"/>
    </xf>
    <xf numFmtId="0" fontId="0" fillId="7" borderId="14" xfId="0" applyFill="1" applyBorder="1" applyAlignment="1">
      <alignment horizontal="center" vertical="center" wrapText="1"/>
    </xf>
    <xf numFmtId="0" fontId="0" fillId="7" borderId="8" xfId="0" applyFill="1" applyBorder="1" applyAlignment="1">
      <alignment horizontal="center" vertical="center" wrapText="1"/>
    </xf>
    <xf numFmtId="0" fontId="0" fillId="7" borderId="1" xfId="0" applyFill="1" applyBorder="1" applyAlignment="1">
      <alignment horizontal="center" vertical="center" wrapText="1"/>
    </xf>
    <xf numFmtId="0" fontId="0" fillId="7" borderId="13" xfId="0"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7" borderId="27" xfId="0" applyFill="1" applyBorder="1" applyAlignment="1">
      <alignment horizontal="center" vertical="center" wrapText="1"/>
    </xf>
    <xf numFmtId="0" fontId="1" fillId="0" borderId="14" xfId="0" applyFont="1" applyBorder="1" applyAlignment="1">
      <alignment horizontal="center" vertical="center" wrapText="1"/>
    </xf>
    <xf numFmtId="0" fontId="1" fillId="7" borderId="14" xfId="0" applyFont="1" applyFill="1" applyBorder="1" applyAlignment="1">
      <alignment horizontal="center" vertical="center" wrapText="1"/>
    </xf>
    <xf numFmtId="0" fontId="0" fillId="7" borderId="27" xfId="0" applyFill="1" applyBorder="1" applyAlignment="1">
      <alignment horizontal="center"/>
    </xf>
    <xf numFmtId="0" fontId="0" fillId="0" borderId="28" xfId="0" applyBorder="1" applyAlignment="1">
      <alignment horizontal="center" vertical="center" wrapText="1"/>
    </xf>
    <xf numFmtId="0" fontId="0" fillId="7" borderId="23" xfId="0" applyFill="1" applyBorder="1" applyAlignment="1">
      <alignment horizontal="center" vertical="center" wrapText="1"/>
    </xf>
    <xf numFmtId="0" fontId="1" fillId="7" borderId="4"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16" xfId="0" applyFont="1" applyFill="1" applyBorder="1" applyAlignment="1">
      <alignment horizontal="center" vertical="center" wrapText="1"/>
    </xf>
    <xf numFmtId="3" fontId="0" fillId="4" borderId="16" xfId="0" applyNumberFormat="1" applyFont="1" applyFill="1" applyBorder="1" applyAlignment="1">
      <alignment horizontal="right" vertical="center" wrapText="1"/>
    </xf>
    <xf numFmtId="0" fontId="0" fillId="4" borderId="2" xfId="0" applyFont="1" applyFill="1" applyBorder="1" applyAlignment="1">
      <alignment horizontal="center" vertical="center" wrapText="1"/>
    </xf>
    <xf numFmtId="0" fontId="0" fillId="4" borderId="1" xfId="0" applyFont="1" applyFill="1" applyBorder="1" applyAlignment="1">
      <alignment horizontal="center" vertical="center" wrapText="1"/>
    </xf>
    <xf numFmtId="3" fontId="0" fillId="4" borderId="1" xfId="0" applyNumberFormat="1" applyFont="1" applyFill="1" applyBorder="1" applyAlignment="1">
      <alignment horizontal="right" vertical="center" wrapText="1"/>
    </xf>
    <xf numFmtId="0" fontId="0" fillId="8" borderId="1" xfId="0" applyFont="1" applyFill="1" applyBorder="1" applyAlignment="1">
      <alignment horizontal="center" vertical="center" wrapText="1"/>
    </xf>
    <xf numFmtId="3" fontId="0" fillId="8" borderId="1" xfId="0" applyNumberFormat="1" applyFont="1" applyFill="1" applyBorder="1" applyAlignment="1">
      <alignment horizontal="right" vertical="center" wrapText="1"/>
    </xf>
    <xf numFmtId="0" fontId="3"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0" fillId="4" borderId="15" xfId="0" applyFill="1" applyBorder="1" applyAlignment="1">
      <alignment horizontal="center" vertical="center" wrapText="1"/>
    </xf>
    <xf numFmtId="0" fontId="4" fillId="4" borderId="16" xfId="0" applyFont="1" applyFill="1" applyBorder="1" applyAlignment="1">
      <alignment horizontal="center" vertical="center" wrapText="1"/>
    </xf>
    <xf numFmtId="0" fontId="0" fillId="4" borderId="16"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0" fillId="8" borderId="26" xfId="0" applyFont="1" applyFill="1" applyBorder="1" applyAlignment="1">
      <alignment horizontal="center" vertical="center" wrapText="1"/>
    </xf>
    <xf numFmtId="0" fontId="0" fillId="7" borderId="25"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36" xfId="0" applyFill="1" applyBorder="1" applyAlignment="1">
      <alignment horizontal="center" vertical="center" wrapText="1"/>
    </xf>
    <xf numFmtId="0" fontId="0" fillId="0" borderId="7" xfId="0" applyBorder="1" applyAlignment="1">
      <alignment horizontal="center" vertical="center" wrapText="1"/>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4"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0" fillId="11" borderId="1"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16" xfId="0" applyFill="1" applyBorder="1" applyAlignment="1">
      <alignment horizontal="center" vertical="center" wrapText="1"/>
    </xf>
    <xf numFmtId="0" fontId="0" fillId="11" borderId="46"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15"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7"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4" xfId="0" applyFill="1" applyBorder="1" applyAlignment="1">
      <alignment horizontal="center" vertical="center" wrapText="1"/>
    </xf>
    <xf numFmtId="0" fontId="0" fillId="11" borderId="31" xfId="0" applyFill="1" applyBorder="1" applyAlignment="1">
      <alignment horizontal="center" vertical="center" wrapText="1"/>
    </xf>
    <xf numFmtId="0" fontId="0" fillId="0" borderId="7" xfId="0" applyBorder="1" applyAlignment="1">
      <alignment horizontal="center" vertical="center" wrapText="1"/>
    </xf>
    <xf numFmtId="0" fontId="1" fillId="0" borderId="0" xfId="0" applyFont="1" applyAlignment="1">
      <alignment horizontal="center" vertical="center" wrapText="1"/>
    </xf>
    <xf numFmtId="3" fontId="0" fillId="0" borderId="16" xfId="0" applyNumberFormat="1" applyBorder="1" applyAlignment="1">
      <alignment horizontal="right" vertical="center" wrapText="1"/>
    </xf>
    <xf numFmtId="3" fontId="0" fillId="0" borderId="21" xfId="0" applyNumberFormat="1" applyBorder="1" applyAlignment="1">
      <alignment horizontal="right" vertical="center" wrapText="1"/>
    </xf>
    <xf numFmtId="3" fontId="0" fillId="0" borderId="8" xfId="0" applyNumberFormat="1" applyBorder="1" applyAlignment="1">
      <alignment horizontal="right" vertical="center" wrapText="1"/>
    </xf>
    <xf numFmtId="3" fontId="0" fillId="0" borderId="1" xfId="0" applyNumberFormat="1" applyBorder="1" applyAlignment="1">
      <alignment horizontal="right" vertical="center" wrapText="1"/>
    </xf>
    <xf numFmtId="3" fontId="0" fillId="7" borderId="14" xfId="0" applyNumberFormat="1" applyFill="1" applyBorder="1" applyAlignment="1">
      <alignment horizontal="right" vertical="center" wrapText="1"/>
    </xf>
    <xf numFmtId="3" fontId="0" fillId="7" borderId="1" xfId="0" applyNumberFormat="1" applyFill="1" applyBorder="1" applyAlignment="1">
      <alignment horizontal="right" vertical="center" wrapText="1"/>
    </xf>
    <xf numFmtId="3" fontId="0" fillId="7" borderId="23" xfId="0" applyNumberFormat="1" applyFill="1" applyBorder="1" applyAlignment="1">
      <alignment horizontal="right" vertical="center" wrapText="1"/>
    </xf>
    <xf numFmtId="3" fontId="0" fillId="0" borderId="14" xfId="0" applyNumberFormat="1" applyBorder="1" applyAlignment="1">
      <alignment horizontal="right" vertical="center" wrapText="1"/>
    </xf>
    <xf numFmtId="3" fontId="0" fillId="7" borderId="31" xfId="0" applyNumberFormat="1" applyFill="1" applyBorder="1" applyAlignment="1">
      <alignment horizontal="right" vertical="center" wrapText="1"/>
    </xf>
    <xf numFmtId="3" fontId="0" fillId="0" borderId="23" xfId="0" applyNumberFormat="1" applyBorder="1" applyAlignment="1">
      <alignment horizontal="center"/>
    </xf>
    <xf numFmtId="3" fontId="0" fillId="7" borderId="14" xfId="0" applyNumberFormat="1" applyFill="1" applyBorder="1" applyAlignment="1">
      <alignment horizontal="center" vertical="center" wrapText="1"/>
    </xf>
    <xf numFmtId="3" fontId="1" fillId="7" borderId="14" xfId="0" applyNumberFormat="1" applyFont="1" applyFill="1" applyBorder="1" applyAlignment="1">
      <alignment horizontal="center"/>
    </xf>
    <xf numFmtId="3" fontId="0" fillId="7" borderId="23" xfId="0" applyNumberFormat="1" applyFill="1" applyBorder="1" applyAlignment="1">
      <alignment horizontal="center"/>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3" fontId="4" fillId="0" borderId="14" xfId="0" applyNumberFormat="1" applyFont="1" applyBorder="1" applyAlignment="1">
      <alignment horizontal="right" vertical="center" wrapText="1"/>
    </xf>
    <xf numFmtId="3" fontId="4" fillId="0" borderId="8" xfId="0" applyNumberFormat="1" applyFont="1" applyBorder="1" applyAlignment="1">
      <alignment horizontal="right" vertical="center" wrapText="1"/>
    </xf>
    <xf numFmtId="3" fontId="4" fillId="0" borderId="21" xfId="0" applyNumberFormat="1" applyFont="1" applyBorder="1" applyAlignment="1">
      <alignment horizontal="right" vertical="center" wrapText="1"/>
    </xf>
    <xf numFmtId="3" fontId="0" fillId="4" borderId="16" xfId="0" applyNumberFormat="1" applyFill="1" applyBorder="1" applyAlignment="1">
      <alignment horizontal="right" vertical="center" wrapText="1"/>
    </xf>
    <xf numFmtId="3" fontId="0" fillId="4" borderId="20" xfId="0" applyNumberFormat="1" applyFill="1" applyBorder="1" applyAlignment="1">
      <alignment horizontal="right" vertical="center" wrapText="1"/>
    </xf>
    <xf numFmtId="3" fontId="0" fillId="4" borderId="1" xfId="0" applyNumberFormat="1" applyFill="1" applyBorder="1" applyAlignment="1">
      <alignment horizontal="right" vertical="center" wrapText="1"/>
    </xf>
    <xf numFmtId="3" fontId="0" fillId="4" borderId="22" xfId="0" applyNumberFormat="1" applyFill="1" applyBorder="1" applyAlignment="1">
      <alignment horizontal="right" vertical="center" wrapText="1"/>
    </xf>
    <xf numFmtId="3" fontId="0" fillId="7" borderId="16" xfId="0" applyNumberFormat="1" applyFill="1" applyBorder="1" applyAlignment="1">
      <alignment horizontal="right" vertical="center" wrapText="1"/>
    </xf>
    <xf numFmtId="3" fontId="0" fillId="7" borderId="20" xfId="0" applyNumberFormat="1" applyFill="1" applyBorder="1" applyAlignment="1">
      <alignment horizontal="right" vertical="center" wrapText="1"/>
    </xf>
    <xf numFmtId="3" fontId="0" fillId="7" borderId="22" xfId="0" applyNumberFormat="1" applyFill="1" applyBorder="1" applyAlignment="1">
      <alignment horizontal="right" vertical="center" wrapText="1"/>
    </xf>
    <xf numFmtId="3" fontId="0" fillId="7" borderId="35" xfId="0" applyNumberFormat="1" applyFill="1" applyBorder="1" applyAlignment="1">
      <alignment horizontal="right" vertical="center" wrapText="1"/>
    </xf>
    <xf numFmtId="0" fontId="4" fillId="8" borderId="1" xfId="0" applyFont="1" applyFill="1" applyBorder="1" applyAlignment="1">
      <alignment horizontal="center" vertical="center" wrapText="1"/>
    </xf>
    <xf numFmtId="3" fontId="4" fillId="8" borderId="1" xfId="0" applyNumberFormat="1" applyFont="1" applyFill="1" applyBorder="1" applyAlignment="1">
      <alignment horizontal="right" vertical="center" wrapText="1"/>
    </xf>
    <xf numFmtId="3" fontId="4" fillId="4" borderId="1" xfId="0" applyNumberFormat="1" applyFont="1" applyFill="1" applyBorder="1" applyAlignment="1">
      <alignment horizontal="right" vertical="center" wrapText="1"/>
    </xf>
    <xf numFmtId="3" fontId="0" fillId="11" borderId="1" xfId="0" applyNumberFormat="1" applyFill="1" applyBorder="1" applyAlignment="1">
      <alignment horizontal="right" vertical="center" wrapText="1"/>
    </xf>
    <xf numFmtId="0" fontId="0" fillId="4" borderId="13" xfId="0" applyFill="1" applyBorder="1" applyAlignment="1">
      <alignment horizontal="center" vertical="center" wrapText="1"/>
    </xf>
    <xf numFmtId="0" fontId="4"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3" fontId="0" fillId="4" borderId="14" xfId="0" applyNumberFormat="1" applyFill="1" applyBorder="1" applyAlignment="1">
      <alignment horizontal="right" vertical="center" wrapText="1"/>
    </xf>
    <xf numFmtId="3" fontId="0" fillId="4" borderId="23" xfId="0" applyNumberFormat="1" applyFill="1" applyBorder="1" applyAlignment="1">
      <alignment horizontal="right" vertical="center" wrapText="1"/>
    </xf>
    <xf numFmtId="0" fontId="0" fillId="4" borderId="27" xfId="0" applyFill="1" applyBorder="1" applyAlignment="1">
      <alignment horizontal="center" vertical="center" wrapText="1"/>
    </xf>
    <xf numFmtId="3" fontId="0" fillId="11" borderId="16" xfId="0" applyNumberFormat="1" applyFill="1" applyBorder="1" applyAlignment="1">
      <alignment horizontal="right" vertical="center" wrapText="1"/>
    </xf>
    <xf numFmtId="3" fontId="4" fillId="11" borderId="5" xfId="0" applyNumberFormat="1" applyFont="1" applyFill="1" applyBorder="1" applyAlignment="1">
      <alignment horizontal="right" vertical="center" wrapText="1"/>
    </xf>
    <xf numFmtId="3" fontId="0" fillId="11" borderId="5" xfId="0" applyNumberFormat="1" applyFill="1" applyBorder="1" applyAlignment="1">
      <alignment horizontal="right" vertical="center" wrapText="1"/>
    </xf>
    <xf numFmtId="3" fontId="0" fillId="11" borderId="8" xfId="0" applyNumberFormat="1" applyFont="1" applyFill="1" applyBorder="1" applyAlignment="1">
      <alignment horizontal="right" vertical="center" wrapText="1"/>
    </xf>
    <xf numFmtId="3" fontId="0" fillId="11" borderId="1" xfId="0" applyNumberFormat="1" applyFont="1" applyFill="1" applyBorder="1" applyAlignment="1">
      <alignment horizontal="right" vertical="center" wrapText="1"/>
    </xf>
    <xf numFmtId="3" fontId="0" fillId="11" borderId="14" xfId="0" applyNumberFormat="1" applyFont="1" applyFill="1" applyBorder="1" applyAlignment="1">
      <alignment horizontal="right"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8" borderId="14" xfId="0" applyFont="1" applyFill="1" applyBorder="1" applyAlignment="1">
      <alignment horizontal="center" vertical="center" wrapText="1"/>
    </xf>
    <xf numFmtId="3" fontId="0" fillId="8" borderId="14" xfId="0" applyNumberFormat="1" applyFont="1" applyFill="1" applyBorder="1" applyAlignment="1">
      <alignment horizontal="right" vertical="center" wrapText="1"/>
    </xf>
    <xf numFmtId="3" fontId="1" fillId="0" borderId="14" xfId="0" applyNumberFormat="1" applyFont="1" applyBorder="1" applyAlignment="1">
      <alignment horizontal="center" vertical="center" wrapText="1"/>
    </xf>
    <xf numFmtId="3" fontId="1" fillId="7" borderId="5" xfId="0" applyNumberFormat="1" applyFont="1" applyFill="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1" xfId="0" applyNumberFormat="1" applyFont="1" applyBorder="1" applyAlignment="1">
      <alignment horizontal="center"/>
    </xf>
    <xf numFmtId="0" fontId="0" fillId="0" borderId="1" xfId="0" applyBorder="1" applyAlignment="1">
      <alignment horizontal="center"/>
    </xf>
    <xf numFmtId="3" fontId="1" fillId="0" borderId="16" xfId="0" applyNumberFormat="1" applyFont="1" applyBorder="1" applyAlignment="1">
      <alignment horizontal="center" vertical="center" wrapText="1"/>
    </xf>
    <xf numFmtId="3" fontId="1" fillId="0" borderId="16" xfId="0" applyNumberFormat="1" applyFont="1" applyBorder="1" applyAlignment="1">
      <alignment horizontal="center"/>
    </xf>
    <xf numFmtId="0" fontId="0" fillId="0" borderId="16" xfId="0" applyBorder="1" applyAlignment="1">
      <alignment horizontal="center"/>
    </xf>
    <xf numFmtId="0" fontId="0" fillId="0" borderId="46"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wrapText="1"/>
    </xf>
    <xf numFmtId="3" fontId="1" fillId="0" borderId="5" xfId="0" applyNumberFormat="1" applyFont="1" applyBorder="1" applyAlignment="1">
      <alignment horizontal="center" vertical="center" wrapText="1"/>
    </xf>
    <xf numFmtId="3" fontId="1" fillId="0" borderId="5" xfId="0" applyNumberFormat="1"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3" fontId="0" fillId="11" borderId="8" xfId="0" applyNumberFormat="1" applyFill="1" applyBorder="1" applyAlignment="1">
      <alignment horizontal="right" vertical="center" wrapText="1"/>
    </xf>
    <xf numFmtId="0" fontId="1" fillId="0" borderId="0" xfId="0" applyFont="1" applyAlignment="1">
      <alignment vertical="center"/>
    </xf>
    <xf numFmtId="3" fontId="5" fillId="0" borderId="14" xfId="0" applyNumberFormat="1" applyFont="1" applyBorder="1" applyAlignment="1">
      <alignment horizontal="center"/>
    </xf>
    <xf numFmtId="0" fontId="0" fillId="10" borderId="16"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10" borderId="14" xfId="0" applyFill="1" applyBorder="1" applyAlignment="1">
      <alignment horizontal="center" vertical="center" wrapText="1"/>
    </xf>
    <xf numFmtId="0" fontId="1" fillId="2" borderId="24" xfId="0" applyFont="1" applyFill="1" applyBorder="1" applyAlignment="1">
      <alignment horizontal="center" vertical="center" wrapText="1"/>
    </xf>
    <xf numFmtId="0" fontId="1" fillId="13" borderId="10" xfId="0" applyFont="1" applyFill="1" applyBorder="1" applyAlignment="1">
      <alignment horizontal="center" vertical="center" wrapText="1"/>
    </xf>
    <xf numFmtId="0" fontId="1" fillId="13" borderId="11" xfId="0" applyFont="1" applyFill="1" applyBorder="1" applyAlignment="1">
      <alignment horizontal="center" vertical="center" wrapText="1"/>
    </xf>
    <xf numFmtId="3" fontId="1" fillId="13" borderId="11" xfId="0" applyNumberFormat="1" applyFont="1" applyFill="1" applyBorder="1" applyAlignment="1">
      <alignment horizontal="center" vertical="center" wrapText="1"/>
    </xf>
    <xf numFmtId="0" fontId="1" fillId="13" borderId="12" xfId="0" applyFont="1" applyFill="1" applyBorder="1" applyAlignment="1">
      <alignment horizontal="center" vertical="center" wrapText="1"/>
    </xf>
    <xf numFmtId="0" fontId="1" fillId="13" borderId="24" xfId="0" applyFont="1" applyFill="1" applyBorder="1" applyAlignment="1">
      <alignment horizontal="center" vertical="center" wrapText="1"/>
    </xf>
    <xf numFmtId="3" fontId="0" fillId="4" borderId="20" xfId="0" applyNumberFormat="1" applyFont="1" applyFill="1" applyBorder="1" applyAlignment="1">
      <alignment horizontal="right" vertical="center" wrapText="1"/>
    </xf>
    <xf numFmtId="3" fontId="0" fillId="4" borderId="22" xfId="0" applyNumberFormat="1" applyFont="1" applyFill="1" applyBorder="1" applyAlignment="1">
      <alignment horizontal="right" vertical="center" wrapText="1"/>
    </xf>
    <xf numFmtId="3" fontId="0" fillId="8" borderId="22" xfId="0" applyNumberFormat="1" applyFont="1" applyFill="1" applyBorder="1" applyAlignment="1">
      <alignment horizontal="right" vertical="center" wrapText="1"/>
    </xf>
    <xf numFmtId="3" fontId="6" fillId="4" borderId="1" xfId="0" applyNumberFormat="1" applyFont="1" applyFill="1" applyBorder="1" applyAlignment="1">
      <alignment horizontal="right" vertical="center" wrapText="1"/>
    </xf>
    <xf numFmtId="3" fontId="6" fillId="4" borderId="22" xfId="0" applyNumberFormat="1" applyFont="1" applyFill="1" applyBorder="1" applyAlignment="1">
      <alignment horizontal="right" vertical="center" wrapText="1"/>
    </xf>
    <xf numFmtId="3" fontId="0" fillId="8" borderId="23" xfId="0" applyNumberFormat="1" applyFont="1" applyFill="1" applyBorder="1" applyAlignment="1">
      <alignment horizontal="right" vertical="center" wrapText="1"/>
    </xf>
    <xf numFmtId="0" fontId="0" fillId="4" borderId="13" xfId="0" applyFont="1" applyFill="1" applyBorder="1" applyAlignment="1">
      <alignment horizontal="center" vertical="center" wrapText="1"/>
    </xf>
    <xf numFmtId="0" fontId="0" fillId="8" borderId="27"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1" fillId="4" borderId="18" xfId="0" applyFont="1" applyFill="1" applyBorder="1" applyAlignment="1">
      <alignment horizontal="center" vertical="center" wrapText="1"/>
    </xf>
    <xf numFmtId="3" fontId="1" fillId="4" borderId="11" xfId="0" applyNumberFormat="1" applyFont="1" applyFill="1" applyBorder="1" applyAlignment="1">
      <alignment horizontal="center" vertical="center" wrapText="1"/>
    </xf>
    <xf numFmtId="0" fontId="0" fillId="4" borderId="18" xfId="0" applyFont="1" applyFill="1" applyBorder="1" applyAlignment="1">
      <alignment horizontal="center"/>
    </xf>
    <xf numFmtId="0" fontId="0" fillId="4" borderId="19" xfId="0" applyFont="1" applyFill="1" applyBorder="1" applyAlignment="1">
      <alignment horizontal="center"/>
    </xf>
    <xf numFmtId="3" fontId="5" fillId="4" borderId="11" xfId="0" applyNumberFormat="1" applyFont="1" applyFill="1" applyBorder="1" applyAlignment="1">
      <alignment horizontal="center"/>
    </xf>
    <xf numFmtId="3" fontId="5" fillId="7" borderId="5" xfId="0" applyNumberFormat="1"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44" xfId="0" applyFont="1" applyFill="1" applyBorder="1" applyAlignment="1">
      <alignment horizontal="center" vertical="center" wrapText="1"/>
    </xf>
    <xf numFmtId="3" fontId="1" fillId="3" borderId="44" xfId="0" applyNumberFormat="1" applyFont="1" applyFill="1" applyBorder="1" applyAlignment="1">
      <alignment horizontal="center" vertical="center" wrapText="1"/>
    </xf>
    <xf numFmtId="0" fontId="1" fillId="3" borderId="37" xfId="0" applyFont="1" applyFill="1" applyBorder="1" applyAlignment="1">
      <alignment horizontal="center" vertical="center" wrapText="1"/>
    </xf>
    <xf numFmtId="3" fontId="0" fillId="0" borderId="5" xfId="0" applyNumberFormat="1" applyBorder="1" applyAlignment="1">
      <alignment horizontal="right" vertical="center" wrapText="1"/>
    </xf>
    <xf numFmtId="3" fontId="0" fillId="10" borderId="16" xfId="0" applyNumberFormat="1" applyFill="1" applyBorder="1" applyAlignment="1">
      <alignment horizontal="right" vertical="center" wrapText="1"/>
    </xf>
    <xf numFmtId="3" fontId="0" fillId="10" borderId="1" xfId="0" applyNumberFormat="1" applyFill="1" applyBorder="1" applyAlignment="1">
      <alignment horizontal="right" vertical="center" wrapText="1"/>
    </xf>
    <xf numFmtId="3" fontId="0" fillId="10" borderId="5" xfId="0" applyNumberFormat="1" applyFill="1" applyBorder="1" applyAlignment="1">
      <alignment horizontal="right" vertical="center" wrapText="1"/>
    </xf>
    <xf numFmtId="1" fontId="0" fillId="0" borderId="16" xfId="0" applyNumberFormat="1" applyBorder="1" applyAlignment="1">
      <alignment horizontal="center" vertical="center" wrapText="1"/>
    </xf>
    <xf numFmtId="1" fontId="0" fillId="0" borderId="46"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3" xfId="0" applyNumberFormat="1" applyBorder="1" applyAlignment="1">
      <alignment horizontal="center" vertical="center" wrapText="1"/>
    </xf>
    <xf numFmtId="1" fontId="0" fillId="0" borderId="5" xfId="0" applyNumberFormat="1" applyBorder="1" applyAlignment="1">
      <alignment horizontal="center" vertical="center" wrapText="1"/>
    </xf>
    <xf numFmtId="1" fontId="0" fillId="0" borderId="6" xfId="0" applyNumberFormat="1" applyBorder="1" applyAlignment="1">
      <alignment horizontal="center" vertical="center" wrapText="1"/>
    </xf>
    <xf numFmtId="0" fontId="0" fillId="0" borderId="0" xfId="0" applyFont="1" applyAlignment="1">
      <alignment horizontal="center" vertical="center" wrapText="1"/>
    </xf>
    <xf numFmtId="3" fontId="0" fillId="0" borderId="0" xfId="0" applyNumberFormat="1" applyFont="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3" fontId="0" fillId="0" borderId="11" xfId="0" applyNumberFormat="1" applyFont="1" applyBorder="1" applyAlignment="1">
      <alignment horizontal="right" vertical="center" wrapText="1"/>
    </xf>
    <xf numFmtId="3" fontId="0" fillId="0" borderId="12" xfId="0" applyNumberFormat="1" applyFont="1" applyBorder="1" applyAlignment="1">
      <alignment horizontal="right" vertical="center" wrapText="1"/>
    </xf>
    <xf numFmtId="0" fontId="0" fillId="0" borderId="51" xfId="0" applyFont="1" applyBorder="1" applyAlignment="1">
      <alignment horizontal="center" vertical="center" wrapText="1"/>
    </xf>
    <xf numFmtId="0" fontId="0" fillId="0" borderId="52" xfId="0" applyFont="1" applyBorder="1" applyAlignment="1">
      <alignment horizontal="center" vertical="center" wrapText="1"/>
    </xf>
    <xf numFmtId="3" fontId="0" fillId="0" borderId="52" xfId="0" applyNumberFormat="1" applyFont="1" applyBorder="1" applyAlignment="1">
      <alignment horizontal="right" vertical="center" wrapText="1"/>
    </xf>
    <xf numFmtId="3" fontId="0" fillId="0" borderId="53" xfId="0" applyNumberFormat="1" applyFont="1" applyBorder="1" applyAlignment="1">
      <alignment horizontal="right" vertical="center" wrapText="1"/>
    </xf>
    <xf numFmtId="0" fontId="0" fillId="11" borderId="51" xfId="0" applyFont="1" applyFill="1" applyBorder="1" applyAlignment="1">
      <alignment horizontal="center" vertical="center" wrapText="1"/>
    </xf>
    <xf numFmtId="0" fontId="0" fillId="11" borderId="52" xfId="0" applyFont="1" applyFill="1" applyBorder="1" applyAlignment="1">
      <alignment horizontal="center" vertical="center" wrapText="1"/>
    </xf>
    <xf numFmtId="3" fontId="0" fillId="11" borderId="52" xfId="0" applyNumberFormat="1" applyFont="1" applyFill="1" applyBorder="1" applyAlignment="1">
      <alignment horizontal="right" vertical="center" wrapText="1"/>
    </xf>
    <xf numFmtId="3" fontId="0" fillId="11" borderId="53" xfId="0" applyNumberFormat="1" applyFont="1" applyFill="1" applyBorder="1" applyAlignment="1">
      <alignment horizontal="right" vertical="center" wrapText="1"/>
    </xf>
    <xf numFmtId="0" fontId="0" fillId="11" borderId="10" xfId="0" applyFont="1" applyFill="1" applyBorder="1" applyAlignment="1">
      <alignment horizontal="center" vertical="center" wrapText="1"/>
    </xf>
    <xf numFmtId="0" fontId="0" fillId="11" borderId="11" xfId="0" applyFont="1" applyFill="1" applyBorder="1" applyAlignment="1">
      <alignment horizontal="center" vertical="center" wrapText="1"/>
    </xf>
    <xf numFmtId="3" fontId="4" fillId="11" borderId="11" xfId="0" applyNumberFormat="1" applyFont="1" applyFill="1" applyBorder="1" applyAlignment="1">
      <alignment horizontal="right" vertical="center" wrapText="1"/>
    </xf>
    <xf numFmtId="3" fontId="0" fillId="11" borderId="11" xfId="0" applyNumberFormat="1" applyFont="1" applyFill="1" applyBorder="1" applyAlignment="1">
      <alignment horizontal="right" vertical="center" wrapText="1"/>
    </xf>
    <xf numFmtId="3" fontId="0" fillId="11" borderId="12" xfId="0" applyNumberFormat="1" applyFont="1" applyFill="1" applyBorder="1" applyAlignment="1">
      <alignment horizontal="right" vertical="center" wrapText="1"/>
    </xf>
    <xf numFmtId="0" fontId="4" fillId="11" borderId="51" xfId="0" applyFont="1" applyFill="1" applyBorder="1" applyAlignment="1">
      <alignment horizontal="center" vertical="center" wrapText="1"/>
    </xf>
    <xf numFmtId="0" fontId="4" fillId="11" borderId="52" xfId="0" applyFont="1" applyFill="1" applyBorder="1" applyAlignment="1">
      <alignment horizontal="center" vertical="center" wrapText="1"/>
    </xf>
    <xf numFmtId="3" fontId="4" fillId="11" borderId="52" xfId="0" applyNumberFormat="1" applyFont="1" applyFill="1" applyBorder="1" applyAlignment="1">
      <alignment horizontal="right" vertical="center" wrapText="1"/>
    </xf>
    <xf numFmtId="3" fontId="4" fillId="11" borderId="53" xfId="0" applyNumberFormat="1" applyFont="1" applyFill="1" applyBorder="1" applyAlignment="1">
      <alignment horizontal="right" vertical="center" wrapText="1"/>
    </xf>
    <xf numFmtId="0" fontId="4" fillId="11" borderId="10" xfId="0" applyFont="1" applyFill="1" applyBorder="1" applyAlignment="1">
      <alignment horizontal="center" vertical="center" wrapText="1"/>
    </xf>
    <xf numFmtId="0" fontId="4" fillId="11" borderId="11" xfId="0" applyFont="1" applyFill="1" applyBorder="1" applyAlignment="1">
      <alignment horizontal="center" vertical="center" wrapText="1"/>
    </xf>
    <xf numFmtId="3" fontId="4" fillId="11" borderId="12" xfId="0" applyNumberFormat="1" applyFont="1" applyFill="1" applyBorder="1" applyAlignment="1">
      <alignment horizontal="right" vertical="center" wrapText="1"/>
    </xf>
    <xf numFmtId="0" fontId="4" fillId="0" borderId="16" xfId="0" applyFont="1" applyFill="1" applyBorder="1" applyAlignment="1">
      <alignment horizontal="center" vertical="center" wrapText="1"/>
    </xf>
    <xf numFmtId="3" fontId="4" fillId="0" borderId="16" xfId="0" applyNumberFormat="1" applyFont="1" applyFill="1" applyBorder="1" applyAlignment="1">
      <alignment horizontal="right" vertical="center" wrapText="1"/>
    </xf>
    <xf numFmtId="3" fontId="4" fillId="0" borderId="21" xfId="0" applyNumberFormat="1" applyFont="1" applyFill="1" applyBorder="1" applyAlignment="1">
      <alignment horizontal="right" vertical="center" wrapText="1"/>
    </xf>
    <xf numFmtId="0" fontId="4" fillId="0" borderId="8" xfId="0" applyFont="1" applyFill="1" applyBorder="1" applyAlignment="1">
      <alignment horizontal="center" vertical="center" wrapText="1"/>
    </xf>
    <xf numFmtId="3" fontId="4" fillId="0" borderId="8" xfId="0" applyNumberFormat="1" applyFont="1" applyFill="1" applyBorder="1" applyAlignment="1">
      <alignment horizontal="right" vertical="center" wrapText="1"/>
    </xf>
    <xf numFmtId="3" fontId="4" fillId="0" borderId="1" xfId="0" applyNumberFormat="1" applyFont="1" applyFill="1" applyBorder="1" applyAlignment="1">
      <alignment horizontal="right" vertical="center" wrapText="1"/>
    </xf>
    <xf numFmtId="0" fontId="4" fillId="0" borderId="1" xfId="0" applyFont="1" applyFill="1" applyBorder="1" applyAlignment="1">
      <alignment horizontal="center" vertical="center" wrapText="1"/>
    </xf>
    <xf numFmtId="0" fontId="0" fillId="4" borderId="51" xfId="0" applyFill="1" applyBorder="1" applyAlignment="1">
      <alignment horizontal="center" vertical="center" wrapText="1"/>
    </xf>
    <xf numFmtId="0" fontId="4" fillId="4" borderId="52" xfId="0" applyFont="1" applyFill="1" applyBorder="1" applyAlignment="1">
      <alignment horizontal="center" vertical="center" wrapText="1"/>
    </xf>
    <xf numFmtId="0" fontId="0" fillId="4" borderId="52" xfId="0" applyFill="1" applyBorder="1" applyAlignment="1">
      <alignment horizontal="center" vertical="center" wrapText="1"/>
    </xf>
    <xf numFmtId="3" fontId="0" fillId="4" borderId="52" xfId="0" applyNumberFormat="1" applyFill="1" applyBorder="1" applyAlignment="1">
      <alignment horizontal="right" vertical="center" wrapText="1"/>
    </xf>
    <xf numFmtId="3" fontId="0" fillId="4" borderId="55" xfId="0" applyNumberFormat="1" applyFill="1" applyBorder="1" applyAlignment="1">
      <alignment horizontal="right" vertical="center" wrapText="1"/>
    </xf>
    <xf numFmtId="0" fontId="0" fillId="4" borderId="56" xfId="0" applyFill="1" applyBorder="1" applyAlignment="1">
      <alignment horizontal="center" vertical="center" wrapText="1"/>
    </xf>
    <xf numFmtId="0" fontId="1" fillId="9" borderId="11" xfId="0" applyFont="1" applyFill="1" applyBorder="1" applyAlignment="1">
      <alignment horizontal="center" vertical="center" wrapText="1"/>
    </xf>
    <xf numFmtId="3" fontId="1" fillId="9" borderId="11" xfId="0" applyNumberFormat="1" applyFont="1" applyFill="1" applyBorder="1" applyAlignment="1">
      <alignment horizontal="center" vertical="center" wrapText="1"/>
    </xf>
    <xf numFmtId="3" fontId="1" fillId="9" borderId="11" xfId="0" applyNumberFormat="1" applyFont="1" applyFill="1" applyBorder="1" applyAlignment="1">
      <alignment horizontal="center"/>
    </xf>
    <xf numFmtId="3" fontId="0" fillId="9" borderId="57" xfId="0" applyNumberFormat="1" applyFill="1" applyBorder="1" applyAlignment="1">
      <alignment horizontal="center"/>
    </xf>
    <xf numFmtId="0" fontId="0" fillId="9" borderId="54" xfId="0" applyFill="1" applyBorder="1" applyAlignment="1">
      <alignment horizontal="center"/>
    </xf>
    <xf numFmtId="0" fontId="1" fillId="12" borderId="5" xfId="0" applyFont="1" applyFill="1" applyBorder="1" applyAlignment="1">
      <alignment horizontal="center" vertical="center" wrapText="1"/>
    </xf>
    <xf numFmtId="3" fontId="1" fillId="12" borderId="5" xfId="0" applyNumberFormat="1" applyFont="1" applyFill="1" applyBorder="1" applyAlignment="1">
      <alignment horizontal="center" vertical="center" wrapText="1"/>
    </xf>
    <xf numFmtId="3" fontId="1" fillId="12" borderId="5" xfId="0" applyNumberFormat="1" applyFont="1" applyFill="1" applyBorder="1" applyAlignment="1">
      <alignment horizontal="center"/>
    </xf>
    <xf numFmtId="3" fontId="0" fillId="12" borderId="35" xfId="0" applyNumberFormat="1" applyFill="1" applyBorder="1" applyAlignment="1">
      <alignment horizontal="center"/>
    </xf>
    <xf numFmtId="0" fontId="0" fillId="12" borderId="36" xfId="0" applyFill="1" applyBorder="1" applyAlignment="1">
      <alignment horizontal="center"/>
    </xf>
    <xf numFmtId="0" fontId="0" fillId="7" borderId="38" xfId="0" applyFill="1" applyBorder="1" applyAlignment="1">
      <alignment horizontal="center" vertical="center" wrapText="1"/>
    </xf>
    <xf numFmtId="0" fontId="0" fillId="7" borderId="39" xfId="0" applyFill="1" applyBorder="1"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7" borderId="40"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5" xfId="0" applyFill="1" applyBorder="1" applyAlignment="1">
      <alignment horizontal="center" vertical="center" wrapText="1"/>
    </xf>
    <xf numFmtId="0" fontId="3" fillId="4"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12" borderId="32" xfId="0" applyFont="1" applyFill="1" applyBorder="1" applyAlignment="1">
      <alignment horizontal="center" vertical="center" wrapText="1"/>
    </xf>
    <xf numFmtId="0" fontId="1" fillId="12" borderId="33" xfId="0" applyFont="1" applyFill="1" applyBorder="1" applyAlignment="1">
      <alignment horizontal="center" vertical="center" wrapText="1"/>
    </xf>
    <xf numFmtId="0" fontId="1" fillId="12" borderId="34" xfId="0" applyFont="1" applyFill="1" applyBorder="1" applyAlignment="1">
      <alignment horizontal="center" vertical="center" wrapText="1"/>
    </xf>
    <xf numFmtId="0" fontId="0" fillId="9" borderId="10" xfId="0" applyFill="1" applyBorder="1" applyAlignment="1">
      <alignment horizontal="center" vertical="center" wrapText="1"/>
    </xf>
    <xf numFmtId="0" fontId="0" fillId="9" borderId="11" xfId="0" applyFill="1" applyBorder="1" applyAlignment="1">
      <alignment horizontal="center" vertical="center" wrapText="1"/>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12" borderId="19"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8" borderId="32" xfId="0" applyFont="1" applyFill="1" applyBorder="1" applyAlignment="1">
      <alignment horizontal="center" vertical="center" wrapText="1"/>
    </xf>
    <xf numFmtId="0" fontId="1" fillId="8" borderId="33" xfId="0" applyFont="1" applyFill="1" applyBorder="1" applyAlignment="1">
      <alignment horizontal="center" vertical="center" wrapText="1"/>
    </xf>
    <xf numFmtId="0" fontId="1" fillId="8" borderId="34" xfId="0" applyFont="1" applyFill="1" applyBorder="1" applyAlignment="1">
      <alignment horizontal="center" vertical="center" wrapText="1"/>
    </xf>
    <xf numFmtId="0" fontId="3" fillId="4" borderId="16" xfId="0" applyFont="1" applyFill="1" applyBorder="1" applyAlignment="1">
      <alignment horizontal="center" vertical="center"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3"/>
  <sheetViews>
    <sheetView tabSelected="1" view="pageBreakPreview" zoomScaleNormal="100" zoomScaleSheetLayoutView="100" workbookViewId="0">
      <selection activeCell="D11" sqref="D11"/>
    </sheetView>
  </sheetViews>
  <sheetFormatPr defaultColWidth="23.85546875" defaultRowHeight="15" x14ac:dyDescent="0.25"/>
  <cols>
    <col min="1" max="1" width="9" style="198" customWidth="1"/>
    <col min="2" max="3" width="23.85546875" style="198"/>
    <col min="4" max="4" width="42.85546875" style="198" customWidth="1"/>
    <col min="5" max="5" width="16" style="199" bestFit="1" customWidth="1"/>
    <col min="6" max="6" width="19.42578125" style="2" bestFit="1" customWidth="1"/>
    <col min="7" max="7" width="18.42578125" style="2" bestFit="1" customWidth="1"/>
    <col min="8" max="16384" width="23.85546875" style="2"/>
  </cols>
  <sheetData>
    <row r="2" spans="1:7" x14ac:dyDescent="0.25">
      <c r="G2" s="3" t="s">
        <v>11</v>
      </c>
    </row>
    <row r="3" spans="1:7" x14ac:dyDescent="0.25">
      <c r="B3" s="87" t="s">
        <v>10</v>
      </c>
    </row>
    <row r="4" spans="1:7" ht="15.75" thickBot="1" x14ac:dyDescent="0.3"/>
    <row r="5" spans="1:7" ht="45.75" thickBot="1" x14ac:dyDescent="0.3">
      <c r="A5" s="184" t="s">
        <v>497</v>
      </c>
      <c r="B5" s="185" t="s">
        <v>3</v>
      </c>
      <c r="C5" s="185" t="s">
        <v>2</v>
      </c>
      <c r="D5" s="185" t="s">
        <v>0</v>
      </c>
      <c r="E5" s="186" t="s">
        <v>12</v>
      </c>
      <c r="F5" s="185" t="s">
        <v>13</v>
      </c>
      <c r="G5" s="187" t="s">
        <v>14</v>
      </c>
    </row>
    <row r="6" spans="1:7" ht="30.75" thickBot="1" x14ac:dyDescent="0.3">
      <c r="A6" s="200">
        <v>1</v>
      </c>
      <c r="B6" s="201" t="s">
        <v>508</v>
      </c>
      <c r="C6" s="201" t="s">
        <v>16</v>
      </c>
      <c r="D6" s="201" t="s">
        <v>509</v>
      </c>
      <c r="E6" s="202">
        <v>7500000</v>
      </c>
      <c r="F6" s="202">
        <f t="shared" ref="F6:F8" si="0">E6*85%</f>
        <v>6375000</v>
      </c>
      <c r="G6" s="203">
        <f t="shared" ref="G6:G8" si="1">E6*15%</f>
        <v>1125000</v>
      </c>
    </row>
    <row r="7" spans="1:7" ht="15.75" thickBot="1" x14ac:dyDescent="0.3">
      <c r="A7" s="204">
        <f>A6+1</f>
        <v>2</v>
      </c>
      <c r="B7" s="205" t="s">
        <v>508</v>
      </c>
      <c r="C7" s="205" t="s">
        <v>16</v>
      </c>
      <c r="D7" s="205" t="s">
        <v>504</v>
      </c>
      <c r="E7" s="206">
        <v>3000000</v>
      </c>
      <c r="F7" s="206">
        <f t="shared" si="0"/>
        <v>2550000</v>
      </c>
      <c r="G7" s="207">
        <f t="shared" si="1"/>
        <v>450000</v>
      </c>
    </row>
    <row r="8" spans="1:7" ht="45.75" thickBot="1" x14ac:dyDescent="0.3">
      <c r="A8" s="200">
        <f t="shared" ref="A8" si="2">A7+1</f>
        <v>3</v>
      </c>
      <c r="B8" s="201" t="s">
        <v>508</v>
      </c>
      <c r="C8" s="201" t="s">
        <v>16</v>
      </c>
      <c r="D8" s="201" t="s">
        <v>523</v>
      </c>
      <c r="E8" s="202">
        <v>3000000</v>
      </c>
      <c r="F8" s="202">
        <f t="shared" si="0"/>
        <v>2550000</v>
      </c>
      <c r="G8" s="203">
        <f t="shared" si="1"/>
        <v>450000</v>
      </c>
    </row>
    <row r="9" spans="1:7" ht="30.75" thickBot="1" x14ac:dyDescent="0.3">
      <c r="A9" s="208">
        <f>A8+1</f>
        <v>4</v>
      </c>
      <c r="B9" s="209" t="s">
        <v>508</v>
      </c>
      <c r="C9" s="209" t="s">
        <v>16</v>
      </c>
      <c r="D9" s="205" t="s">
        <v>505</v>
      </c>
      <c r="E9" s="210">
        <v>3900000</v>
      </c>
      <c r="F9" s="210">
        <f t="shared" ref="F9:F10" si="3">E9*85%</f>
        <v>3315000</v>
      </c>
      <c r="G9" s="211">
        <f t="shared" ref="G9" si="4">E9*15%</f>
        <v>585000</v>
      </c>
    </row>
    <row r="10" spans="1:7" ht="18.75" customHeight="1" thickBot="1" x14ac:dyDescent="0.3">
      <c r="A10" s="212">
        <f>A9+1</f>
        <v>5</v>
      </c>
      <c r="B10" s="213" t="s">
        <v>508</v>
      </c>
      <c r="C10" s="213" t="s">
        <v>16</v>
      </c>
      <c r="D10" s="201" t="s">
        <v>529</v>
      </c>
      <c r="E10" s="214">
        <v>3300000</v>
      </c>
      <c r="F10" s="215">
        <f t="shared" si="3"/>
        <v>2805000</v>
      </c>
      <c r="G10" s="216">
        <f t="shared" ref="G10" si="5">E10*15%</f>
        <v>495000</v>
      </c>
    </row>
    <row r="11" spans="1:7" ht="60.75" thickBot="1" x14ac:dyDescent="0.3">
      <c r="A11" s="217">
        <v>6</v>
      </c>
      <c r="B11" s="218" t="s">
        <v>508</v>
      </c>
      <c r="C11" s="209" t="s">
        <v>291</v>
      </c>
      <c r="D11" s="205" t="s">
        <v>506</v>
      </c>
      <c r="E11" s="219">
        <v>25000000</v>
      </c>
      <c r="F11" s="219">
        <f t="shared" ref="F11" si="6">E11*85%</f>
        <v>21250000</v>
      </c>
      <c r="G11" s="220">
        <f t="shared" ref="G11" si="7">E11*15%</f>
        <v>3750000</v>
      </c>
    </row>
    <row r="12" spans="1:7" ht="30.75" thickBot="1" x14ac:dyDescent="0.3">
      <c r="A12" s="221">
        <f>A11+1</f>
        <v>7</v>
      </c>
      <c r="B12" s="222" t="s">
        <v>510</v>
      </c>
      <c r="C12" s="222" t="s">
        <v>291</v>
      </c>
      <c r="D12" s="201" t="s">
        <v>507</v>
      </c>
      <c r="E12" s="214">
        <v>5000000</v>
      </c>
      <c r="F12" s="214">
        <f t="shared" ref="F12:F16" si="8">E12*85%</f>
        <v>4250000</v>
      </c>
      <c r="G12" s="223">
        <f t="shared" ref="G12:G16" si="9">E12*15%</f>
        <v>750000</v>
      </c>
    </row>
    <row r="13" spans="1:7" ht="30.75" thickBot="1" x14ac:dyDescent="0.3">
      <c r="A13" s="217">
        <f>A12+1</f>
        <v>8</v>
      </c>
      <c r="B13" s="218" t="s">
        <v>510</v>
      </c>
      <c r="C13" s="218" t="s">
        <v>291</v>
      </c>
      <c r="D13" s="205" t="s">
        <v>409</v>
      </c>
      <c r="E13" s="210">
        <v>4000000</v>
      </c>
      <c r="F13" s="219">
        <f t="shared" ref="F13:F14" si="10">E13*85%</f>
        <v>3400000</v>
      </c>
      <c r="G13" s="220">
        <f t="shared" ref="G13:G14" si="11">E13*15%</f>
        <v>600000</v>
      </c>
    </row>
    <row r="14" spans="1:7" ht="45.75" thickBot="1" x14ac:dyDescent="0.3">
      <c r="A14" s="221">
        <f>A13+1</f>
        <v>9</v>
      </c>
      <c r="B14" s="222" t="s">
        <v>508</v>
      </c>
      <c r="C14" s="222" t="s">
        <v>291</v>
      </c>
      <c r="D14" s="201" t="s">
        <v>511</v>
      </c>
      <c r="E14" s="214">
        <v>4000000</v>
      </c>
      <c r="F14" s="214">
        <f t="shared" si="10"/>
        <v>3400000</v>
      </c>
      <c r="G14" s="223">
        <f t="shared" si="11"/>
        <v>600000</v>
      </c>
    </row>
    <row r="15" spans="1:7" ht="30.75" thickBot="1" x14ac:dyDescent="0.3">
      <c r="A15" s="217">
        <f>A14+1</f>
        <v>10</v>
      </c>
      <c r="B15" s="218" t="s">
        <v>510</v>
      </c>
      <c r="C15" s="218" t="s">
        <v>291</v>
      </c>
      <c r="D15" s="205" t="s">
        <v>362</v>
      </c>
      <c r="E15" s="219">
        <v>5000000</v>
      </c>
      <c r="F15" s="219">
        <f t="shared" si="8"/>
        <v>4250000</v>
      </c>
      <c r="G15" s="220">
        <f t="shared" si="9"/>
        <v>750000</v>
      </c>
    </row>
    <row r="16" spans="1:7" ht="30.75" thickBot="1" x14ac:dyDescent="0.3">
      <c r="A16" s="221">
        <f>A15+1</f>
        <v>11</v>
      </c>
      <c r="B16" s="222" t="s">
        <v>508</v>
      </c>
      <c r="C16" s="222" t="s">
        <v>291</v>
      </c>
      <c r="D16" s="201" t="s">
        <v>451</v>
      </c>
      <c r="E16" s="214">
        <v>2500000</v>
      </c>
      <c r="F16" s="214">
        <f t="shared" si="8"/>
        <v>2125000</v>
      </c>
      <c r="G16" s="223">
        <f t="shared" si="9"/>
        <v>375000</v>
      </c>
    </row>
    <row r="17" spans="1:7" ht="60.75" thickBot="1" x14ac:dyDescent="0.3">
      <c r="A17" s="204">
        <v>12</v>
      </c>
      <c r="B17" s="205" t="s">
        <v>508</v>
      </c>
      <c r="C17" s="205" t="s">
        <v>18</v>
      </c>
      <c r="D17" s="205" t="s">
        <v>496</v>
      </c>
      <c r="E17" s="206">
        <v>10000000</v>
      </c>
      <c r="F17" s="206">
        <f t="shared" ref="F17:F19" si="12">E17*85%</f>
        <v>8500000</v>
      </c>
      <c r="G17" s="207">
        <f t="shared" ref="G17:G19" si="13">E17*15%</f>
        <v>1500000</v>
      </c>
    </row>
    <row r="18" spans="1:7" ht="30.75" thickBot="1" x14ac:dyDescent="0.3">
      <c r="A18" s="200">
        <f>A17+1</f>
        <v>13</v>
      </c>
      <c r="B18" s="201" t="s">
        <v>508</v>
      </c>
      <c r="C18" s="201" t="s">
        <v>18</v>
      </c>
      <c r="D18" s="201" t="s">
        <v>512</v>
      </c>
      <c r="E18" s="202">
        <v>7000000</v>
      </c>
      <c r="F18" s="202">
        <f>E18*85%</f>
        <v>5950000</v>
      </c>
      <c r="G18" s="203">
        <f t="shared" si="13"/>
        <v>1050000</v>
      </c>
    </row>
    <row r="19" spans="1:7" ht="15.75" thickBot="1" x14ac:dyDescent="0.3">
      <c r="A19" s="204">
        <f>A18+1</f>
        <v>14</v>
      </c>
      <c r="B19" s="205" t="s">
        <v>508</v>
      </c>
      <c r="C19" s="205" t="s">
        <v>18</v>
      </c>
      <c r="D19" s="205" t="s">
        <v>364</v>
      </c>
      <c r="E19" s="206">
        <v>7000000</v>
      </c>
      <c r="F19" s="206">
        <f t="shared" si="12"/>
        <v>5950000</v>
      </c>
      <c r="G19" s="207">
        <f t="shared" si="13"/>
        <v>1050000</v>
      </c>
    </row>
    <row r="20" spans="1:7" ht="30.75" thickBot="1" x14ac:dyDescent="0.3">
      <c r="A20" s="200">
        <f>A19+1</f>
        <v>15</v>
      </c>
      <c r="B20" s="201" t="s">
        <v>508</v>
      </c>
      <c r="C20" s="201" t="s">
        <v>18</v>
      </c>
      <c r="D20" s="201" t="s">
        <v>365</v>
      </c>
      <c r="E20" s="202">
        <v>7000000</v>
      </c>
      <c r="F20" s="202">
        <f>E20*85%</f>
        <v>5950000</v>
      </c>
      <c r="G20" s="203">
        <f>E20*15%</f>
        <v>1050000</v>
      </c>
    </row>
    <row r="23" spans="1:7" x14ac:dyDescent="0.25">
      <c r="A23" s="2"/>
      <c r="B23" s="155" t="s">
        <v>7</v>
      </c>
      <c r="C23" s="155"/>
      <c r="D23" s="2"/>
      <c r="E23" s="2"/>
      <c r="F23" s="1" t="s">
        <v>8</v>
      </c>
    </row>
  </sheetData>
  <pageMargins left="0.11811023622047245" right="0.31496062992125984" top="0.15748031496062992" bottom="0.15748031496062992"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view="pageBreakPreview" zoomScaleNormal="100" zoomScaleSheetLayoutView="100" workbookViewId="0">
      <selection activeCell="D11" sqref="D11"/>
    </sheetView>
  </sheetViews>
  <sheetFormatPr defaultRowHeight="15" x14ac:dyDescent="0.25"/>
  <cols>
    <col min="1" max="1" width="5.85546875" customWidth="1"/>
    <col min="2" max="2" width="3.7109375" style="7" bestFit="1" customWidth="1"/>
    <col min="3" max="3" width="21.140625" style="7" bestFit="1" customWidth="1"/>
    <col min="4" max="4" width="120.140625" style="7" bestFit="1" customWidth="1"/>
    <col min="5" max="5" width="26.28515625" style="17" bestFit="1" customWidth="1"/>
    <col min="6" max="6" width="10.5703125" style="17" bestFit="1" customWidth="1"/>
    <col min="7" max="7" width="19.5703125" customWidth="1"/>
    <col min="8" max="8" width="18.42578125" bestFit="1" customWidth="1"/>
  </cols>
  <sheetData>
    <row r="2" spans="2:8" x14ac:dyDescent="0.25">
      <c r="H2" s="3" t="s">
        <v>11</v>
      </c>
    </row>
    <row r="3" spans="2:8" x14ac:dyDescent="0.25">
      <c r="C3" s="87" t="s">
        <v>10</v>
      </c>
    </row>
    <row r="4" spans="2:8" ht="15.75" thickBot="1" x14ac:dyDescent="0.3"/>
    <row r="5" spans="2:8" ht="45.75" thickBot="1" x14ac:dyDescent="0.3">
      <c r="B5" s="184" t="s">
        <v>497</v>
      </c>
      <c r="C5" s="185" t="s">
        <v>3</v>
      </c>
      <c r="D5" s="185" t="s">
        <v>0</v>
      </c>
      <c r="E5" s="186" t="s">
        <v>12</v>
      </c>
      <c r="F5" s="186" t="s">
        <v>1</v>
      </c>
      <c r="G5" s="185" t="s">
        <v>518</v>
      </c>
      <c r="H5" s="187" t="s">
        <v>519</v>
      </c>
    </row>
    <row r="6" spans="2:8" x14ac:dyDescent="0.25">
      <c r="B6" s="8">
        <v>1</v>
      </c>
      <c r="C6" s="6" t="s">
        <v>508</v>
      </c>
      <c r="D6" s="6" t="s">
        <v>33</v>
      </c>
      <c r="E6" s="88">
        <v>1100000</v>
      </c>
      <c r="F6" s="189"/>
      <c r="G6" s="192">
        <v>2024</v>
      </c>
      <c r="H6" s="193">
        <v>2027</v>
      </c>
    </row>
    <row r="7" spans="2:8" x14ac:dyDescent="0.25">
      <c r="B7" s="152">
        <f>B6+1</f>
        <v>2</v>
      </c>
      <c r="C7" s="5" t="s">
        <v>508</v>
      </c>
      <c r="D7" s="5" t="s">
        <v>363</v>
      </c>
      <c r="E7" s="91">
        <v>1796680</v>
      </c>
      <c r="F7" s="190"/>
      <c r="G7" s="194">
        <v>2024</v>
      </c>
      <c r="H7" s="195">
        <v>2027</v>
      </c>
    </row>
    <row r="8" spans="2:8" ht="15.75" thickBot="1" x14ac:dyDescent="0.3">
      <c r="B8" s="153">
        <f t="shared" ref="B8" si="0">B7+1</f>
        <v>3</v>
      </c>
      <c r="C8" s="145" t="s">
        <v>508</v>
      </c>
      <c r="D8" s="145" t="s">
        <v>294</v>
      </c>
      <c r="E8" s="188">
        <v>1700000</v>
      </c>
      <c r="F8" s="191"/>
      <c r="G8" s="196">
        <v>2024</v>
      </c>
      <c r="H8" s="197">
        <v>2027</v>
      </c>
    </row>
    <row r="11" spans="2:8" x14ac:dyDescent="0.25">
      <c r="B11"/>
      <c r="C11" s="155" t="s">
        <v>7</v>
      </c>
      <c r="D11" s="2"/>
      <c r="E11" s="2"/>
      <c r="F11" s="2"/>
      <c r="G11" s="1" t="s">
        <v>8</v>
      </c>
    </row>
  </sheetData>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06"/>
  <sheetViews>
    <sheetView view="pageBreakPreview" zoomScaleNormal="100" zoomScaleSheetLayoutView="100" workbookViewId="0">
      <selection activeCell="E12" sqref="E12"/>
    </sheetView>
  </sheetViews>
  <sheetFormatPr defaultRowHeight="15" x14ac:dyDescent="0.25"/>
  <cols>
    <col min="1" max="1" width="5.85546875" customWidth="1"/>
    <col min="2" max="2" width="4" style="7" bestFit="1" customWidth="1"/>
    <col min="3" max="3" width="18.85546875" style="7" bestFit="1" customWidth="1"/>
    <col min="4" max="4" width="21.28515625" style="7" bestFit="1" customWidth="1"/>
    <col min="5" max="5" width="121.7109375" style="7" customWidth="1"/>
    <col min="6" max="6" width="16" style="17" bestFit="1" customWidth="1"/>
    <col min="7" max="7" width="14.42578125" bestFit="1" customWidth="1"/>
    <col min="8" max="8" width="18.42578125" bestFit="1" customWidth="1"/>
    <col min="9" max="9" width="35.28515625" style="15" bestFit="1" customWidth="1"/>
  </cols>
  <sheetData>
    <row r="2" spans="2:9" x14ac:dyDescent="0.25">
      <c r="H2" s="3"/>
    </row>
    <row r="3" spans="2:9" x14ac:dyDescent="0.25">
      <c r="C3" s="12"/>
    </row>
    <row r="4" spans="2:9" ht="15.75" thickBot="1" x14ac:dyDescent="0.3"/>
    <row r="5" spans="2:9" ht="45.75" thickBot="1" x14ac:dyDescent="0.3">
      <c r="B5" s="163" t="s">
        <v>497</v>
      </c>
      <c r="C5" s="164" t="s">
        <v>3</v>
      </c>
      <c r="D5" s="164" t="s">
        <v>2</v>
      </c>
      <c r="E5" s="164" t="s">
        <v>0</v>
      </c>
      <c r="F5" s="165" t="s">
        <v>12</v>
      </c>
      <c r="G5" s="164" t="s">
        <v>13</v>
      </c>
      <c r="H5" s="166" t="s">
        <v>14</v>
      </c>
      <c r="I5" s="167" t="s">
        <v>40</v>
      </c>
    </row>
    <row r="6" spans="2:9" ht="15.75" thickBot="1" x14ac:dyDescent="0.3">
      <c r="B6" s="278" t="s">
        <v>52</v>
      </c>
      <c r="C6" s="279"/>
      <c r="D6" s="279"/>
      <c r="E6" s="279"/>
      <c r="F6" s="279"/>
      <c r="G6" s="279"/>
      <c r="H6" s="279"/>
      <c r="I6" s="280"/>
    </row>
    <row r="7" spans="2:9" x14ac:dyDescent="0.25">
      <c r="B7" s="8">
        <v>1</v>
      </c>
      <c r="C7" s="6" t="s">
        <v>508</v>
      </c>
      <c r="D7" s="6" t="s">
        <v>16</v>
      </c>
      <c r="E7" s="224" t="s">
        <v>520</v>
      </c>
      <c r="F7" s="225">
        <v>7500000</v>
      </c>
      <c r="G7" s="225">
        <f t="shared" ref="G7:G33" si="0">F7*85%</f>
        <v>6375000</v>
      </c>
      <c r="H7" s="226">
        <f t="shared" ref="H7:H33" si="1">F7*15%</f>
        <v>1125000</v>
      </c>
      <c r="I7" s="34" t="s">
        <v>181</v>
      </c>
    </row>
    <row r="8" spans="2:9" x14ac:dyDescent="0.25">
      <c r="B8" s="9">
        <f>B7+1</f>
        <v>2</v>
      </c>
      <c r="C8" s="4" t="s">
        <v>508</v>
      </c>
      <c r="D8" s="4" t="s">
        <v>16</v>
      </c>
      <c r="E8" s="227" t="s">
        <v>521</v>
      </c>
      <c r="F8" s="228">
        <v>3000000</v>
      </c>
      <c r="G8" s="228">
        <f>F8*85%</f>
        <v>2550000</v>
      </c>
      <c r="H8" s="226">
        <f>F8*15%</f>
        <v>450000</v>
      </c>
      <c r="I8" s="41" t="s">
        <v>179</v>
      </c>
    </row>
    <row r="9" spans="2:9" x14ac:dyDescent="0.25">
      <c r="B9" s="9">
        <f t="shared" ref="B9:B31" si="2">B8+1</f>
        <v>3</v>
      </c>
      <c r="C9" s="5" t="s">
        <v>508</v>
      </c>
      <c r="D9" s="4" t="s">
        <v>16</v>
      </c>
      <c r="E9" s="227" t="s">
        <v>522</v>
      </c>
      <c r="F9" s="228">
        <v>3000000</v>
      </c>
      <c r="G9" s="229">
        <f t="shared" si="0"/>
        <v>2550000</v>
      </c>
      <c r="H9" s="226">
        <f t="shared" si="1"/>
        <v>450000</v>
      </c>
      <c r="I9" s="35" t="s">
        <v>181</v>
      </c>
    </row>
    <row r="10" spans="2:9" x14ac:dyDescent="0.25">
      <c r="B10" s="10">
        <f t="shared" si="2"/>
        <v>4</v>
      </c>
      <c r="C10" s="5" t="s">
        <v>508</v>
      </c>
      <c r="D10" s="4" t="s">
        <v>16</v>
      </c>
      <c r="E10" s="230" t="s">
        <v>32</v>
      </c>
      <c r="F10" s="229">
        <v>2500000</v>
      </c>
      <c r="G10" s="229">
        <f t="shared" si="0"/>
        <v>2125000</v>
      </c>
      <c r="H10" s="226">
        <f t="shared" si="1"/>
        <v>375000</v>
      </c>
      <c r="I10" s="35" t="s">
        <v>181</v>
      </c>
    </row>
    <row r="11" spans="2:9" x14ac:dyDescent="0.25">
      <c r="B11" s="10">
        <f t="shared" si="2"/>
        <v>5</v>
      </c>
      <c r="C11" s="5" t="s">
        <v>508</v>
      </c>
      <c r="D11" s="4" t="s">
        <v>16</v>
      </c>
      <c r="E11" s="230" t="s">
        <v>530</v>
      </c>
      <c r="F11" s="229">
        <v>3300000</v>
      </c>
      <c r="G11" s="229">
        <f t="shared" si="0"/>
        <v>2805000</v>
      </c>
      <c r="H11" s="226">
        <f t="shared" si="1"/>
        <v>495000</v>
      </c>
      <c r="I11" s="35" t="s">
        <v>22</v>
      </c>
    </row>
    <row r="12" spans="2:9" x14ac:dyDescent="0.25">
      <c r="B12" s="10">
        <f t="shared" si="2"/>
        <v>6</v>
      </c>
      <c r="C12" s="5" t="s">
        <v>508</v>
      </c>
      <c r="D12" s="4" t="s">
        <v>16</v>
      </c>
      <c r="E12" s="5" t="s">
        <v>35</v>
      </c>
      <c r="F12" s="91">
        <v>1500000</v>
      </c>
      <c r="G12" s="91">
        <f t="shared" si="0"/>
        <v>1275000</v>
      </c>
      <c r="H12" s="89">
        <f t="shared" si="1"/>
        <v>225000</v>
      </c>
      <c r="I12" s="35" t="s">
        <v>181</v>
      </c>
    </row>
    <row r="13" spans="2:9" x14ac:dyDescent="0.25">
      <c r="B13" s="10">
        <f t="shared" si="2"/>
        <v>7</v>
      </c>
      <c r="C13" s="5" t="s">
        <v>508</v>
      </c>
      <c r="D13" s="4" t="s">
        <v>16</v>
      </c>
      <c r="E13" s="5" t="s">
        <v>33</v>
      </c>
      <c r="F13" s="91">
        <v>1000000</v>
      </c>
      <c r="G13" s="91">
        <f t="shared" si="0"/>
        <v>850000</v>
      </c>
      <c r="H13" s="89">
        <f t="shared" si="1"/>
        <v>150000</v>
      </c>
      <c r="I13" s="35" t="s">
        <v>183</v>
      </c>
    </row>
    <row r="14" spans="2:9" ht="30" x14ac:dyDescent="0.25">
      <c r="B14" s="10">
        <f t="shared" si="2"/>
        <v>8</v>
      </c>
      <c r="C14" s="5" t="s">
        <v>508</v>
      </c>
      <c r="D14" s="4" t="s">
        <v>16</v>
      </c>
      <c r="E14" s="5" t="s">
        <v>34</v>
      </c>
      <c r="F14" s="91">
        <v>1000000</v>
      </c>
      <c r="G14" s="91">
        <f t="shared" si="0"/>
        <v>850000</v>
      </c>
      <c r="H14" s="89">
        <f t="shared" si="1"/>
        <v>150000</v>
      </c>
      <c r="I14" s="35" t="s">
        <v>183</v>
      </c>
    </row>
    <row r="15" spans="2:9" ht="13.5" customHeight="1" x14ac:dyDescent="0.25">
      <c r="B15" s="11">
        <f t="shared" si="2"/>
        <v>9</v>
      </c>
      <c r="C15" s="5" t="s">
        <v>508</v>
      </c>
      <c r="D15" s="4" t="s">
        <v>16</v>
      </c>
      <c r="E15" s="13" t="s">
        <v>513</v>
      </c>
      <c r="F15" s="95">
        <v>150000</v>
      </c>
      <c r="G15" s="91">
        <f t="shared" si="0"/>
        <v>127500</v>
      </c>
      <c r="H15" s="89">
        <f t="shared" si="1"/>
        <v>22500</v>
      </c>
      <c r="I15" s="35" t="s">
        <v>183</v>
      </c>
    </row>
    <row r="16" spans="2:9" x14ac:dyDescent="0.25">
      <c r="B16" s="11">
        <f t="shared" si="2"/>
        <v>10</v>
      </c>
      <c r="C16" s="5" t="s">
        <v>508</v>
      </c>
      <c r="D16" s="4" t="s">
        <v>16</v>
      </c>
      <c r="E16" s="13" t="s">
        <v>38</v>
      </c>
      <c r="F16" s="95">
        <v>200000</v>
      </c>
      <c r="G16" s="91">
        <f t="shared" si="0"/>
        <v>170000</v>
      </c>
      <c r="H16" s="89">
        <f t="shared" si="1"/>
        <v>30000</v>
      </c>
      <c r="I16" s="35" t="s">
        <v>180</v>
      </c>
    </row>
    <row r="17" spans="2:9" x14ac:dyDescent="0.25">
      <c r="B17" s="11">
        <f t="shared" si="2"/>
        <v>11</v>
      </c>
      <c r="C17" s="5" t="s">
        <v>508</v>
      </c>
      <c r="D17" s="4" t="s">
        <v>16</v>
      </c>
      <c r="E17" s="13" t="s">
        <v>39</v>
      </c>
      <c r="F17" s="95">
        <v>100000</v>
      </c>
      <c r="G17" s="91">
        <f t="shared" si="0"/>
        <v>85000</v>
      </c>
      <c r="H17" s="89">
        <f t="shared" si="1"/>
        <v>15000</v>
      </c>
      <c r="I17" s="36" t="s">
        <v>181</v>
      </c>
    </row>
    <row r="18" spans="2:9" ht="13.9" customHeight="1" x14ac:dyDescent="0.25">
      <c r="B18" s="33">
        <f t="shared" si="2"/>
        <v>12</v>
      </c>
      <c r="C18" s="30" t="s">
        <v>508</v>
      </c>
      <c r="D18" s="32" t="s">
        <v>16</v>
      </c>
      <c r="E18" s="30" t="s">
        <v>55</v>
      </c>
      <c r="F18" s="92">
        <v>1404948.3574176</v>
      </c>
      <c r="G18" s="92">
        <f t="shared" si="0"/>
        <v>1194206.1038049599</v>
      </c>
      <c r="H18" s="96">
        <f t="shared" si="1"/>
        <v>210742.25361263999</v>
      </c>
      <c r="I18" s="37" t="s">
        <v>192</v>
      </c>
    </row>
    <row r="19" spans="2:9" x14ac:dyDescent="0.25">
      <c r="B19" s="33">
        <f t="shared" si="2"/>
        <v>13</v>
      </c>
      <c r="C19" s="32" t="s">
        <v>508</v>
      </c>
      <c r="D19" s="32" t="s">
        <v>16</v>
      </c>
      <c r="E19" s="30" t="s">
        <v>56</v>
      </c>
      <c r="F19" s="92">
        <v>1756185.4467720001</v>
      </c>
      <c r="G19" s="93">
        <f t="shared" si="0"/>
        <v>1492757.6297561999</v>
      </c>
      <c r="H19" s="94">
        <f t="shared" si="1"/>
        <v>263427.81701579998</v>
      </c>
      <c r="I19" s="37" t="s">
        <v>183</v>
      </c>
    </row>
    <row r="20" spans="2:9" x14ac:dyDescent="0.25">
      <c r="B20" s="33">
        <f t="shared" si="2"/>
        <v>14</v>
      </c>
      <c r="C20" s="32" t="s">
        <v>508</v>
      </c>
      <c r="D20" s="31" t="s">
        <v>16</v>
      </c>
      <c r="E20" s="30" t="s">
        <v>57</v>
      </c>
      <c r="F20" s="92">
        <v>3816776.3709844798</v>
      </c>
      <c r="G20" s="93">
        <f t="shared" si="0"/>
        <v>3244259.9153368077</v>
      </c>
      <c r="H20" s="94">
        <f t="shared" si="1"/>
        <v>572516.45564767194</v>
      </c>
      <c r="I20" s="37" t="s">
        <v>183</v>
      </c>
    </row>
    <row r="21" spans="2:9" x14ac:dyDescent="0.25">
      <c r="B21" s="33">
        <f t="shared" si="2"/>
        <v>15</v>
      </c>
      <c r="C21" s="32" t="s">
        <v>508</v>
      </c>
      <c r="D21" s="31" t="s">
        <v>16</v>
      </c>
      <c r="E21" s="30" t="s">
        <v>58</v>
      </c>
      <c r="F21" s="92">
        <v>1170790.297848</v>
      </c>
      <c r="G21" s="93">
        <f t="shared" si="0"/>
        <v>995171.75317079993</v>
      </c>
      <c r="H21" s="94">
        <f t="shared" si="1"/>
        <v>175618.5446772</v>
      </c>
      <c r="I21" s="37" t="s">
        <v>183</v>
      </c>
    </row>
    <row r="22" spans="2:9" x14ac:dyDescent="0.25">
      <c r="B22" s="33">
        <f t="shared" si="2"/>
        <v>16</v>
      </c>
      <c r="C22" s="32" t="s">
        <v>508</v>
      </c>
      <c r="D22" s="31" t="s">
        <v>16</v>
      </c>
      <c r="E22" s="30" t="s">
        <v>60</v>
      </c>
      <c r="F22" s="92">
        <v>11707902.97848</v>
      </c>
      <c r="G22" s="93">
        <f t="shared" si="0"/>
        <v>9951717.5317080002</v>
      </c>
      <c r="H22" s="94">
        <f t="shared" si="1"/>
        <v>1756185.4467720001</v>
      </c>
      <c r="I22" s="37" t="s">
        <v>183</v>
      </c>
    </row>
    <row r="23" spans="2:9" ht="30" x14ac:dyDescent="0.25">
      <c r="B23" s="33">
        <f t="shared" si="2"/>
        <v>17</v>
      </c>
      <c r="C23" s="32" t="s">
        <v>508</v>
      </c>
      <c r="D23" s="31" t="s">
        <v>16</v>
      </c>
      <c r="E23" s="30" t="s">
        <v>96</v>
      </c>
      <c r="F23" s="92">
        <v>8780927.233860001</v>
      </c>
      <c r="G23" s="93">
        <f t="shared" si="0"/>
        <v>7463788.1487810006</v>
      </c>
      <c r="H23" s="94">
        <f t="shared" si="1"/>
        <v>1317139.0850790001</v>
      </c>
      <c r="I23" s="37" t="s">
        <v>183</v>
      </c>
    </row>
    <row r="24" spans="2:9" ht="17.25" customHeight="1" x14ac:dyDescent="0.25">
      <c r="B24" s="33">
        <f t="shared" si="2"/>
        <v>18</v>
      </c>
      <c r="C24" s="32" t="s">
        <v>508</v>
      </c>
      <c r="D24" s="31" t="s">
        <v>16</v>
      </c>
      <c r="E24" s="30" t="s">
        <v>61</v>
      </c>
      <c r="F24" s="92">
        <v>585395.1489240001</v>
      </c>
      <c r="G24" s="93">
        <f t="shared" si="0"/>
        <v>497585.87658540008</v>
      </c>
      <c r="H24" s="94">
        <f t="shared" si="1"/>
        <v>87809.272338600014</v>
      </c>
      <c r="I24" s="37" t="s">
        <v>183</v>
      </c>
    </row>
    <row r="25" spans="2:9" ht="18" customHeight="1" x14ac:dyDescent="0.25">
      <c r="B25" s="33">
        <f t="shared" si="2"/>
        <v>19</v>
      </c>
      <c r="C25" s="32" t="s">
        <v>508</v>
      </c>
      <c r="D25" s="31" t="s">
        <v>16</v>
      </c>
      <c r="E25" s="30" t="s">
        <v>62</v>
      </c>
      <c r="F25" s="92">
        <v>1170790.2978480002</v>
      </c>
      <c r="G25" s="93">
        <f t="shared" si="0"/>
        <v>995171.75317080016</v>
      </c>
      <c r="H25" s="94">
        <f t="shared" si="1"/>
        <v>175618.54467720003</v>
      </c>
      <c r="I25" s="37" t="s">
        <v>183</v>
      </c>
    </row>
    <row r="26" spans="2:9" ht="30" x14ac:dyDescent="0.25">
      <c r="B26" s="33">
        <f t="shared" si="2"/>
        <v>20</v>
      </c>
      <c r="C26" s="32" t="s">
        <v>508</v>
      </c>
      <c r="D26" s="31" t="s">
        <v>16</v>
      </c>
      <c r="E26" s="30" t="s">
        <v>97</v>
      </c>
      <c r="F26" s="92">
        <v>11707902.97848</v>
      </c>
      <c r="G26" s="93">
        <f t="shared" si="0"/>
        <v>9951717.5317080002</v>
      </c>
      <c r="H26" s="94">
        <f t="shared" si="1"/>
        <v>1756185.4467720001</v>
      </c>
      <c r="I26" s="37" t="s">
        <v>183</v>
      </c>
    </row>
    <row r="27" spans="2:9" ht="16.5" customHeight="1" x14ac:dyDescent="0.25">
      <c r="B27" s="33">
        <f t="shared" si="2"/>
        <v>21</v>
      </c>
      <c r="C27" s="32" t="s">
        <v>508</v>
      </c>
      <c r="D27" s="31" t="s">
        <v>16</v>
      </c>
      <c r="E27" s="30" t="s">
        <v>98</v>
      </c>
      <c r="F27" s="92">
        <v>4758984.1291098585</v>
      </c>
      <c r="G27" s="93">
        <f t="shared" si="0"/>
        <v>4045136.5097433794</v>
      </c>
      <c r="H27" s="94">
        <f t="shared" si="1"/>
        <v>713847.61936647876</v>
      </c>
      <c r="I27" s="37" t="s">
        <v>183</v>
      </c>
    </row>
    <row r="28" spans="2:9" ht="18" customHeight="1" x14ac:dyDescent="0.25">
      <c r="B28" s="33">
        <f t="shared" si="2"/>
        <v>22</v>
      </c>
      <c r="C28" s="32" t="s">
        <v>508</v>
      </c>
      <c r="D28" s="31" t="s">
        <v>16</v>
      </c>
      <c r="E28" s="30" t="s">
        <v>99</v>
      </c>
      <c r="F28" s="92">
        <v>585395.1489240001</v>
      </c>
      <c r="G28" s="93">
        <f t="shared" si="0"/>
        <v>497585.87658540008</v>
      </c>
      <c r="H28" s="94">
        <f t="shared" si="1"/>
        <v>87809.272338600014</v>
      </c>
      <c r="I28" s="37" t="s">
        <v>183</v>
      </c>
    </row>
    <row r="29" spans="2:9" ht="18" customHeight="1" x14ac:dyDescent="0.25">
      <c r="B29" s="33">
        <f t="shared" si="2"/>
        <v>23</v>
      </c>
      <c r="C29" s="32" t="s">
        <v>508</v>
      </c>
      <c r="D29" s="31" t="s">
        <v>16</v>
      </c>
      <c r="E29" s="30" t="s">
        <v>63</v>
      </c>
      <c r="F29" s="92">
        <v>6333975.511357679</v>
      </c>
      <c r="G29" s="93">
        <f t="shared" si="0"/>
        <v>5383879.1846540272</v>
      </c>
      <c r="H29" s="94">
        <f t="shared" si="1"/>
        <v>950096.32670365181</v>
      </c>
      <c r="I29" s="37" t="s">
        <v>183</v>
      </c>
    </row>
    <row r="30" spans="2:9" ht="17.25" customHeight="1" x14ac:dyDescent="0.25">
      <c r="B30" s="33">
        <f t="shared" si="2"/>
        <v>24</v>
      </c>
      <c r="C30" s="32" t="s">
        <v>508</v>
      </c>
      <c r="D30" s="31" t="s">
        <v>16</v>
      </c>
      <c r="E30" s="30" t="s">
        <v>64</v>
      </c>
      <c r="F30" s="92">
        <v>1170790.2978480002</v>
      </c>
      <c r="G30" s="93">
        <f t="shared" si="0"/>
        <v>995171.75317080016</v>
      </c>
      <c r="H30" s="94">
        <f t="shared" si="1"/>
        <v>175618.54467720003</v>
      </c>
      <c r="I30" s="37" t="s">
        <v>183</v>
      </c>
    </row>
    <row r="31" spans="2:9" ht="18.75" customHeight="1" x14ac:dyDescent="0.25">
      <c r="B31" s="33">
        <f t="shared" si="2"/>
        <v>25</v>
      </c>
      <c r="C31" s="32" t="s">
        <v>508</v>
      </c>
      <c r="D31" s="31" t="s">
        <v>16</v>
      </c>
      <c r="E31" s="30" t="s">
        <v>65</v>
      </c>
      <c r="F31" s="92">
        <v>3000000</v>
      </c>
      <c r="G31" s="93">
        <f t="shared" si="0"/>
        <v>2550000</v>
      </c>
      <c r="H31" s="94">
        <f t="shared" si="1"/>
        <v>450000</v>
      </c>
      <c r="I31" s="37" t="s">
        <v>183</v>
      </c>
    </row>
    <row r="32" spans="2:9" ht="18.75" customHeight="1" x14ac:dyDescent="0.25">
      <c r="B32" s="33">
        <f>B31+1</f>
        <v>26</v>
      </c>
      <c r="C32" s="32" t="s">
        <v>508</v>
      </c>
      <c r="D32" s="31" t="s">
        <v>16</v>
      </c>
      <c r="E32" s="30" t="s">
        <v>173</v>
      </c>
      <c r="F32" s="92">
        <v>585395.1489240001</v>
      </c>
      <c r="G32" s="93">
        <v>497585.87658540008</v>
      </c>
      <c r="H32" s="94">
        <v>87809.272338600014</v>
      </c>
      <c r="I32" s="37" t="s">
        <v>183</v>
      </c>
    </row>
    <row r="33" spans="2:9" ht="15.75" customHeight="1" x14ac:dyDescent="0.25">
      <c r="B33" s="33">
        <f>B32+1</f>
        <v>27</v>
      </c>
      <c r="C33" s="32" t="s">
        <v>508</v>
      </c>
      <c r="D33" s="31" t="s">
        <v>16</v>
      </c>
      <c r="E33" s="30" t="s">
        <v>100</v>
      </c>
      <c r="F33" s="92">
        <v>1170790.2978480002</v>
      </c>
      <c r="G33" s="93">
        <f t="shared" si="0"/>
        <v>995171.75317080016</v>
      </c>
      <c r="H33" s="94">
        <f t="shared" si="1"/>
        <v>175618.54467720003</v>
      </c>
      <c r="I33" s="37" t="s">
        <v>183</v>
      </c>
    </row>
    <row r="34" spans="2:9" x14ac:dyDescent="0.25">
      <c r="B34" s="252"/>
      <c r="C34" s="253"/>
      <c r="D34" s="254"/>
      <c r="E34" s="38" t="s">
        <v>498</v>
      </c>
      <c r="F34" s="135">
        <f>SUM(F7:F33)</f>
        <v>82956949.644625619</v>
      </c>
      <c r="G34" s="156">
        <f>SUM(G7:G33)</f>
        <v>70513407.197931781</v>
      </c>
      <c r="H34" s="97"/>
      <c r="I34" s="29"/>
    </row>
    <row r="35" spans="2:9" ht="15.75" thickBot="1" x14ac:dyDescent="0.3">
      <c r="B35" s="247"/>
      <c r="C35" s="255"/>
      <c r="D35" s="248"/>
      <c r="E35" s="39" t="s">
        <v>193</v>
      </c>
      <c r="F35" s="98"/>
      <c r="G35" s="99">
        <f>SUM(G7:G19)</f>
        <v>22449463.733561162</v>
      </c>
      <c r="H35" s="100"/>
      <c r="I35" s="40"/>
    </row>
    <row r="36" spans="2:9" ht="15.75" thickBot="1" x14ac:dyDescent="0.3">
      <c r="B36" s="281" t="s">
        <v>54</v>
      </c>
      <c r="C36" s="282"/>
      <c r="D36" s="282"/>
      <c r="E36" s="282"/>
      <c r="F36" s="282"/>
      <c r="G36" s="282"/>
      <c r="H36" s="282"/>
      <c r="I36" s="283"/>
    </row>
    <row r="37" spans="2:9" ht="36" customHeight="1" x14ac:dyDescent="0.25">
      <c r="B37" s="44">
        <v>1</v>
      </c>
      <c r="C37" s="45" t="s">
        <v>508</v>
      </c>
      <c r="D37" s="284" t="s">
        <v>207</v>
      </c>
      <c r="E37" s="45" t="s">
        <v>208</v>
      </c>
      <c r="F37" s="46">
        <v>25000000</v>
      </c>
      <c r="G37" s="46">
        <f>F37*85%</f>
        <v>21250000</v>
      </c>
      <c r="H37" s="168">
        <f>F37-G37</f>
        <v>3750000</v>
      </c>
      <c r="I37" s="60" t="s">
        <v>214</v>
      </c>
    </row>
    <row r="38" spans="2:9" ht="30" x14ac:dyDescent="0.25">
      <c r="B38" s="47">
        <f>B37+1</f>
        <v>2</v>
      </c>
      <c r="C38" s="48" t="s">
        <v>508</v>
      </c>
      <c r="D38" s="258"/>
      <c r="E38" s="48" t="s">
        <v>209</v>
      </c>
      <c r="F38" s="49">
        <v>1892810</v>
      </c>
      <c r="G38" s="49">
        <v>0</v>
      </c>
      <c r="H38" s="169"/>
      <c r="I38" s="61" t="s">
        <v>215</v>
      </c>
    </row>
    <row r="39" spans="2:9" ht="30" x14ac:dyDescent="0.25">
      <c r="B39" s="47">
        <f t="shared" ref="B39:B115" si="3">B38+1</f>
        <v>3</v>
      </c>
      <c r="C39" s="48" t="s">
        <v>508</v>
      </c>
      <c r="D39" s="258"/>
      <c r="E39" s="48" t="s">
        <v>210</v>
      </c>
      <c r="F39" s="49">
        <v>1042061</v>
      </c>
      <c r="G39" s="49">
        <v>0</v>
      </c>
      <c r="H39" s="169"/>
      <c r="I39" s="61" t="s">
        <v>215</v>
      </c>
    </row>
    <row r="40" spans="2:9" ht="30" x14ac:dyDescent="0.25">
      <c r="B40" s="47">
        <f t="shared" si="3"/>
        <v>4</v>
      </c>
      <c r="C40" s="48" t="s">
        <v>508</v>
      </c>
      <c r="D40" s="258"/>
      <c r="E40" s="48" t="s">
        <v>211</v>
      </c>
      <c r="F40" s="49">
        <v>2014244</v>
      </c>
      <c r="G40" s="49">
        <v>0</v>
      </c>
      <c r="H40" s="169"/>
      <c r="I40" s="61" t="s">
        <v>215</v>
      </c>
    </row>
    <row r="41" spans="2:9" ht="30" x14ac:dyDescent="0.25">
      <c r="B41" s="47">
        <f t="shared" si="3"/>
        <v>5</v>
      </c>
      <c r="C41" s="48" t="s">
        <v>508</v>
      </c>
      <c r="D41" s="258"/>
      <c r="E41" s="48" t="s">
        <v>212</v>
      </c>
      <c r="F41" s="49">
        <v>634725</v>
      </c>
      <c r="G41" s="49">
        <v>0</v>
      </c>
      <c r="H41" s="169"/>
      <c r="I41" s="61" t="s">
        <v>215</v>
      </c>
    </row>
    <row r="42" spans="2:9" ht="30" x14ac:dyDescent="0.25">
      <c r="B42" s="47">
        <f t="shared" si="3"/>
        <v>6</v>
      </c>
      <c r="C42" s="48" t="s">
        <v>508</v>
      </c>
      <c r="D42" s="258"/>
      <c r="E42" s="48" t="s">
        <v>213</v>
      </c>
      <c r="F42" s="49">
        <v>28950216</v>
      </c>
      <c r="G42" s="49">
        <v>0</v>
      </c>
      <c r="H42" s="169"/>
      <c r="I42" s="61" t="s">
        <v>215</v>
      </c>
    </row>
    <row r="43" spans="2:9" ht="30" x14ac:dyDescent="0.25">
      <c r="B43" s="47">
        <f t="shared" si="3"/>
        <v>7</v>
      </c>
      <c r="C43" s="48" t="s">
        <v>508</v>
      </c>
      <c r="D43" s="258"/>
      <c r="E43" s="48" t="s">
        <v>216</v>
      </c>
      <c r="F43" s="49">
        <v>22931917</v>
      </c>
      <c r="G43" s="49">
        <v>0</v>
      </c>
      <c r="H43" s="169"/>
      <c r="I43" s="61" t="s">
        <v>215</v>
      </c>
    </row>
    <row r="44" spans="2:9" x14ac:dyDescent="0.25">
      <c r="B44" s="47">
        <f t="shared" si="3"/>
        <v>8</v>
      </c>
      <c r="C44" s="48" t="s">
        <v>508</v>
      </c>
      <c r="D44" s="258"/>
      <c r="E44" s="48" t="s">
        <v>217</v>
      </c>
      <c r="F44" s="49">
        <v>2400000</v>
      </c>
      <c r="G44" s="49">
        <v>0</v>
      </c>
      <c r="H44" s="169"/>
      <c r="I44" s="61" t="s">
        <v>225</v>
      </c>
    </row>
    <row r="45" spans="2:9" x14ac:dyDescent="0.25">
      <c r="B45" s="47">
        <f t="shared" si="3"/>
        <v>9</v>
      </c>
      <c r="C45" s="48" t="s">
        <v>508</v>
      </c>
      <c r="D45" s="258"/>
      <c r="E45" s="48" t="s">
        <v>218</v>
      </c>
      <c r="F45" s="49">
        <v>1200000</v>
      </c>
      <c r="G45" s="49">
        <v>0</v>
      </c>
      <c r="H45" s="169"/>
      <c r="I45" s="61" t="s">
        <v>225</v>
      </c>
    </row>
    <row r="46" spans="2:9" x14ac:dyDescent="0.25">
      <c r="B46" s="47">
        <f t="shared" si="3"/>
        <v>10</v>
      </c>
      <c r="C46" s="48" t="s">
        <v>508</v>
      </c>
      <c r="D46" s="258"/>
      <c r="E46" s="48" t="s">
        <v>219</v>
      </c>
      <c r="F46" s="49">
        <v>1200000</v>
      </c>
      <c r="G46" s="49">
        <v>0</v>
      </c>
      <c r="H46" s="169"/>
      <c r="I46" s="61" t="s">
        <v>225</v>
      </c>
    </row>
    <row r="47" spans="2:9" x14ac:dyDescent="0.25">
      <c r="B47" s="47">
        <f t="shared" si="3"/>
        <v>11</v>
      </c>
      <c r="C47" s="48" t="s">
        <v>508</v>
      </c>
      <c r="D47" s="258"/>
      <c r="E47" s="48" t="s">
        <v>220</v>
      </c>
      <c r="F47" s="49">
        <v>1200000</v>
      </c>
      <c r="G47" s="49">
        <v>0</v>
      </c>
      <c r="H47" s="169"/>
      <c r="I47" s="61" t="s">
        <v>225</v>
      </c>
    </row>
    <row r="48" spans="2:9" x14ac:dyDescent="0.25">
      <c r="B48" s="47">
        <f t="shared" si="3"/>
        <v>12</v>
      </c>
      <c r="C48" s="48" t="s">
        <v>508</v>
      </c>
      <c r="D48" s="258"/>
      <c r="E48" s="48" t="s">
        <v>221</v>
      </c>
      <c r="F48" s="49">
        <v>3600000</v>
      </c>
      <c r="G48" s="49">
        <v>0</v>
      </c>
      <c r="H48" s="169"/>
      <c r="I48" s="61" t="s">
        <v>225</v>
      </c>
    </row>
    <row r="49" spans="2:9" x14ac:dyDescent="0.25">
      <c r="B49" s="47">
        <f t="shared" si="3"/>
        <v>13</v>
      </c>
      <c r="C49" s="48" t="s">
        <v>508</v>
      </c>
      <c r="D49" s="258"/>
      <c r="E49" s="48" t="s">
        <v>222</v>
      </c>
      <c r="F49" s="49">
        <v>7800000</v>
      </c>
      <c r="G49" s="49">
        <v>0</v>
      </c>
      <c r="H49" s="169"/>
      <c r="I49" s="61" t="s">
        <v>225</v>
      </c>
    </row>
    <row r="50" spans="2:9" x14ac:dyDescent="0.25">
      <c r="B50" s="47">
        <f t="shared" si="3"/>
        <v>14</v>
      </c>
      <c r="C50" s="48" t="s">
        <v>508</v>
      </c>
      <c r="D50" s="258"/>
      <c r="E50" s="48" t="s">
        <v>223</v>
      </c>
      <c r="F50" s="49">
        <v>3420000</v>
      </c>
      <c r="G50" s="49">
        <v>0</v>
      </c>
      <c r="H50" s="169"/>
      <c r="I50" s="61" t="s">
        <v>225</v>
      </c>
    </row>
    <row r="51" spans="2:9" x14ac:dyDescent="0.25">
      <c r="B51" s="47">
        <f t="shared" si="3"/>
        <v>15</v>
      </c>
      <c r="C51" s="48" t="s">
        <v>508</v>
      </c>
      <c r="D51" s="258"/>
      <c r="E51" s="48" t="s">
        <v>224</v>
      </c>
      <c r="F51" s="49">
        <v>2250000</v>
      </c>
      <c r="G51" s="49">
        <v>0</v>
      </c>
      <c r="H51" s="169"/>
      <c r="I51" s="61" t="s">
        <v>225</v>
      </c>
    </row>
    <row r="52" spans="2:9" x14ac:dyDescent="0.25">
      <c r="B52" s="47">
        <f t="shared" si="3"/>
        <v>16</v>
      </c>
      <c r="C52" s="48" t="s">
        <v>508</v>
      </c>
      <c r="D52" s="258"/>
      <c r="E52" s="48" t="s">
        <v>226</v>
      </c>
      <c r="F52" s="49">
        <v>3750000</v>
      </c>
      <c r="G52" s="49">
        <v>0</v>
      </c>
      <c r="H52" s="169"/>
      <c r="I52" s="61" t="s">
        <v>225</v>
      </c>
    </row>
    <row r="53" spans="2:9" x14ac:dyDescent="0.25">
      <c r="B53" s="47">
        <f t="shared" si="3"/>
        <v>17</v>
      </c>
      <c r="C53" s="48" t="s">
        <v>508</v>
      </c>
      <c r="D53" s="258"/>
      <c r="E53" s="48" t="s">
        <v>227</v>
      </c>
      <c r="F53" s="49">
        <v>3000000</v>
      </c>
      <c r="G53" s="49">
        <v>0</v>
      </c>
      <c r="H53" s="169"/>
      <c r="I53" s="61" t="s">
        <v>234</v>
      </c>
    </row>
    <row r="54" spans="2:9" x14ac:dyDescent="0.25">
      <c r="B54" s="47">
        <f t="shared" si="3"/>
        <v>18</v>
      </c>
      <c r="C54" s="48" t="s">
        <v>508</v>
      </c>
      <c r="D54" s="258"/>
      <c r="E54" s="48" t="s">
        <v>228</v>
      </c>
      <c r="F54" s="49">
        <v>2250000</v>
      </c>
      <c r="G54" s="49">
        <v>0</v>
      </c>
      <c r="H54" s="169"/>
      <c r="I54" s="61" t="s">
        <v>225</v>
      </c>
    </row>
    <row r="55" spans="2:9" x14ac:dyDescent="0.25">
      <c r="B55" s="47">
        <f t="shared" si="3"/>
        <v>19</v>
      </c>
      <c r="C55" s="48" t="s">
        <v>508</v>
      </c>
      <c r="D55" s="258"/>
      <c r="E55" s="48" t="s">
        <v>229</v>
      </c>
      <c r="F55" s="49">
        <v>2250000</v>
      </c>
      <c r="G55" s="49">
        <v>0</v>
      </c>
      <c r="H55" s="169"/>
      <c r="I55" s="61" t="s">
        <v>225</v>
      </c>
    </row>
    <row r="56" spans="2:9" x14ac:dyDescent="0.25">
      <c r="B56" s="47">
        <f t="shared" si="3"/>
        <v>20</v>
      </c>
      <c r="C56" s="48" t="s">
        <v>508</v>
      </c>
      <c r="D56" s="258"/>
      <c r="E56" s="48" t="s">
        <v>230</v>
      </c>
      <c r="F56" s="49">
        <v>2000000</v>
      </c>
      <c r="G56" s="49">
        <v>0</v>
      </c>
      <c r="H56" s="169"/>
      <c r="I56" s="61" t="s">
        <v>225</v>
      </c>
    </row>
    <row r="57" spans="2:9" ht="30" x14ac:dyDescent="0.25">
      <c r="B57" s="47">
        <f t="shared" si="3"/>
        <v>21</v>
      </c>
      <c r="C57" s="48" t="s">
        <v>508</v>
      </c>
      <c r="D57" s="258"/>
      <c r="E57" s="48" t="s">
        <v>231</v>
      </c>
      <c r="F57" s="49">
        <v>3750000</v>
      </c>
      <c r="G57" s="49">
        <v>0</v>
      </c>
      <c r="H57" s="169"/>
      <c r="I57" s="61" t="s">
        <v>235</v>
      </c>
    </row>
    <row r="58" spans="2:9" x14ac:dyDescent="0.25">
      <c r="B58" s="47">
        <f t="shared" si="3"/>
        <v>22</v>
      </c>
      <c r="C58" s="48" t="s">
        <v>508</v>
      </c>
      <c r="D58" s="258"/>
      <c r="E58" s="48" t="s">
        <v>232</v>
      </c>
      <c r="F58" s="49">
        <v>7500000</v>
      </c>
      <c r="G58" s="49">
        <v>0</v>
      </c>
      <c r="H58" s="169"/>
      <c r="I58" s="61" t="s">
        <v>225</v>
      </c>
    </row>
    <row r="59" spans="2:9" x14ac:dyDescent="0.25">
      <c r="B59" s="47">
        <f t="shared" si="3"/>
        <v>23</v>
      </c>
      <c r="C59" s="48" t="s">
        <v>508</v>
      </c>
      <c r="D59" s="258"/>
      <c r="E59" s="48" t="s">
        <v>233</v>
      </c>
      <c r="F59" s="49">
        <v>3750000</v>
      </c>
      <c r="G59" s="49">
        <v>0</v>
      </c>
      <c r="H59" s="169"/>
      <c r="I59" s="61" t="s">
        <v>225</v>
      </c>
    </row>
    <row r="60" spans="2:9" x14ac:dyDescent="0.25">
      <c r="B60" s="47">
        <f>B59+1</f>
        <v>24</v>
      </c>
      <c r="C60" s="48" t="s">
        <v>508</v>
      </c>
      <c r="D60" s="258"/>
      <c r="E60" s="48" t="s">
        <v>473</v>
      </c>
      <c r="F60" s="49">
        <v>750000</v>
      </c>
      <c r="G60" s="49">
        <v>0</v>
      </c>
      <c r="H60" s="169"/>
      <c r="I60" s="61" t="s">
        <v>225</v>
      </c>
    </row>
    <row r="61" spans="2:9" x14ac:dyDescent="0.25">
      <c r="B61" s="47">
        <f t="shared" ref="B61:B72" si="4">B60+1</f>
        <v>25</v>
      </c>
      <c r="C61" s="48" t="s">
        <v>508</v>
      </c>
      <c r="D61" s="258"/>
      <c r="E61" s="48" t="s">
        <v>474</v>
      </c>
      <c r="F61" s="49">
        <v>412500</v>
      </c>
      <c r="G61" s="49">
        <v>0</v>
      </c>
      <c r="H61" s="169"/>
      <c r="I61" s="61" t="s">
        <v>225</v>
      </c>
    </row>
    <row r="62" spans="2:9" x14ac:dyDescent="0.25">
      <c r="B62" s="47">
        <f t="shared" si="4"/>
        <v>26</v>
      </c>
      <c r="C62" s="48" t="s">
        <v>508</v>
      </c>
      <c r="D62" s="258"/>
      <c r="E62" s="48" t="s">
        <v>475</v>
      </c>
      <c r="F62" s="49">
        <v>225000</v>
      </c>
      <c r="G62" s="49">
        <v>0</v>
      </c>
      <c r="H62" s="169"/>
      <c r="I62" s="61" t="s">
        <v>225</v>
      </c>
    </row>
    <row r="63" spans="2:9" x14ac:dyDescent="0.25">
      <c r="B63" s="47">
        <f t="shared" si="4"/>
        <v>27</v>
      </c>
      <c r="C63" s="48" t="s">
        <v>508</v>
      </c>
      <c r="D63" s="258"/>
      <c r="E63" s="48" t="s">
        <v>476</v>
      </c>
      <c r="F63" s="49">
        <v>1050000</v>
      </c>
      <c r="G63" s="49">
        <v>0</v>
      </c>
      <c r="H63" s="169"/>
      <c r="I63" s="61" t="s">
        <v>225</v>
      </c>
    </row>
    <row r="64" spans="2:9" x14ac:dyDescent="0.25">
      <c r="B64" s="47">
        <f t="shared" si="4"/>
        <v>28</v>
      </c>
      <c r="C64" s="48" t="s">
        <v>508</v>
      </c>
      <c r="D64" s="258"/>
      <c r="E64" s="48" t="s">
        <v>477</v>
      </c>
      <c r="F64" s="49">
        <v>120000</v>
      </c>
      <c r="G64" s="49">
        <v>0</v>
      </c>
      <c r="H64" s="169"/>
      <c r="I64" s="61" t="s">
        <v>225</v>
      </c>
    </row>
    <row r="65" spans="2:9" x14ac:dyDescent="0.25">
      <c r="B65" s="47">
        <f t="shared" si="4"/>
        <v>29</v>
      </c>
      <c r="C65" s="48" t="s">
        <v>508</v>
      </c>
      <c r="D65" s="258"/>
      <c r="E65" s="48" t="s">
        <v>478</v>
      </c>
      <c r="F65" s="49">
        <v>225000</v>
      </c>
      <c r="G65" s="49">
        <v>0</v>
      </c>
      <c r="H65" s="169"/>
      <c r="I65" s="61" t="s">
        <v>225</v>
      </c>
    </row>
    <row r="66" spans="2:9" x14ac:dyDescent="0.25">
      <c r="B66" s="47">
        <f t="shared" si="4"/>
        <v>30</v>
      </c>
      <c r="C66" s="48" t="s">
        <v>508</v>
      </c>
      <c r="D66" s="258"/>
      <c r="E66" s="48" t="s">
        <v>479</v>
      </c>
      <c r="F66" s="49">
        <v>187500</v>
      </c>
      <c r="G66" s="49">
        <v>0</v>
      </c>
      <c r="H66" s="169"/>
      <c r="I66" s="61" t="s">
        <v>225</v>
      </c>
    </row>
    <row r="67" spans="2:9" x14ac:dyDescent="0.25">
      <c r="B67" s="47">
        <f t="shared" si="4"/>
        <v>31</v>
      </c>
      <c r="C67" s="48" t="s">
        <v>508</v>
      </c>
      <c r="D67" s="258"/>
      <c r="E67" s="48" t="s">
        <v>480</v>
      </c>
      <c r="F67" s="49">
        <v>1200000</v>
      </c>
      <c r="G67" s="49">
        <v>0</v>
      </c>
      <c r="H67" s="169"/>
      <c r="I67" s="61" t="s">
        <v>225</v>
      </c>
    </row>
    <row r="68" spans="2:9" x14ac:dyDescent="0.25">
      <c r="B68" s="47">
        <f t="shared" si="4"/>
        <v>32</v>
      </c>
      <c r="C68" s="48" t="s">
        <v>508</v>
      </c>
      <c r="D68" s="258"/>
      <c r="E68" s="48" t="s">
        <v>481</v>
      </c>
      <c r="F68" s="49">
        <v>2700000</v>
      </c>
      <c r="G68" s="49">
        <v>0</v>
      </c>
      <c r="H68" s="169"/>
      <c r="I68" s="61" t="s">
        <v>225</v>
      </c>
    </row>
    <row r="69" spans="2:9" x14ac:dyDescent="0.25">
      <c r="B69" s="47">
        <f t="shared" si="4"/>
        <v>33</v>
      </c>
      <c r="C69" s="48" t="s">
        <v>508</v>
      </c>
      <c r="D69" s="258"/>
      <c r="E69" s="48" t="s">
        <v>482</v>
      </c>
      <c r="F69" s="49">
        <v>2250000</v>
      </c>
      <c r="G69" s="49">
        <v>0</v>
      </c>
      <c r="H69" s="169"/>
      <c r="I69" s="61" t="s">
        <v>225</v>
      </c>
    </row>
    <row r="70" spans="2:9" x14ac:dyDescent="0.25">
      <c r="B70" s="47">
        <f t="shared" si="4"/>
        <v>34</v>
      </c>
      <c r="C70" s="48" t="s">
        <v>508</v>
      </c>
      <c r="D70" s="258"/>
      <c r="E70" s="48" t="s">
        <v>483</v>
      </c>
      <c r="F70" s="49">
        <v>75000</v>
      </c>
      <c r="G70" s="49">
        <v>0</v>
      </c>
      <c r="H70" s="169"/>
      <c r="I70" s="61" t="s">
        <v>225</v>
      </c>
    </row>
    <row r="71" spans="2:9" x14ac:dyDescent="0.25">
      <c r="B71" s="47">
        <f t="shared" si="4"/>
        <v>35</v>
      </c>
      <c r="C71" s="48" t="s">
        <v>508</v>
      </c>
      <c r="D71" s="258"/>
      <c r="E71" s="48" t="s">
        <v>484</v>
      </c>
      <c r="F71" s="49">
        <v>7500000</v>
      </c>
      <c r="G71" s="49">
        <v>0</v>
      </c>
      <c r="H71" s="169"/>
      <c r="I71" s="61" t="s">
        <v>225</v>
      </c>
    </row>
    <row r="72" spans="2:9" x14ac:dyDescent="0.25">
      <c r="B72" s="47">
        <f t="shared" si="4"/>
        <v>36</v>
      </c>
      <c r="C72" s="48" t="s">
        <v>508</v>
      </c>
      <c r="D72" s="258"/>
      <c r="E72" s="48" t="s">
        <v>366</v>
      </c>
      <c r="F72" s="49">
        <v>25000000</v>
      </c>
      <c r="G72" s="49">
        <v>0</v>
      </c>
      <c r="H72" s="169"/>
      <c r="I72" s="61" t="s">
        <v>225</v>
      </c>
    </row>
    <row r="73" spans="2:9" x14ac:dyDescent="0.25">
      <c r="B73" s="47">
        <f t="shared" si="3"/>
        <v>37</v>
      </c>
      <c r="C73" s="48" t="s">
        <v>508</v>
      </c>
      <c r="D73" s="258"/>
      <c r="E73" s="48" t="s">
        <v>367</v>
      </c>
      <c r="F73" s="49">
        <v>18750000</v>
      </c>
      <c r="G73" s="49">
        <v>0</v>
      </c>
      <c r="H73" s="169"/>
      <c r="I73" s="61" t="s">
        <v>225</v>
      </c>
    </row>
    <row r="74" spans="2:9" ht="30" x14ac:dyDescent="0.25">
      <c r="B74" s="47">
        <f t="shared" si="3"/>
        <v>38</v>
      </c>
      <c r="C74" s="48" t="s">
        <v>508</v>
      </c>
      <c r="D74" s="258"/>
      <c r="E74" s="48" t="s">
        <v>368</v>
      </c>
      <c r="F74" s="49">
        <v>10000</v>
      </c>
      <c r="G74" s="49">
        <v>0</v>
      </c>
      <c r="H74" s="169"/>
      <c r="I74" s="61" t="s">
        <v>236</v>
      </c>
    </row>
    <row r="75" spans="2:9" ht="30" x14ac:dyDescent="0.25">
      <c r="B75" s="47">
        <f t="shared" si="3"/>
        <v>39</v>
      </c>
      <c r="C75" s="48" t="s">
        <v>508</v>
      </c>
      <c r="D75" s="258"/>
      <c r="E75" s="48" t="s">
        <v>369</v>
      </c>
      <c r="F75" s="49">
        <v>1500000</v>
      </c>
      <c r="G75" s="49">
        <f>F75*85%</f>
        <v>1275000</v>
      </c>
      <c r="H75" s="169">
        <f>F75-G75</f>
        <v>225000</v>
      </c>
      <c r="I75" s="61" t="s">
        <v>237</v>
      </c>
    </row>
    <row r="76" spans="2:9" x14ac:dyDescent="0.25">
      <c r="B76" s="47">
        <f t="shared" si="3"/>
        <v>40</v>
      </c>
      <c r="C76" s="48" t="s">
        <v>508</v>
      </c>
      <c r="D76" s="258"/>
      <c r="E76" s="48" t="s">
        <v>370</v>
      </c>
      <c r="F76" s="49">
        <v>25000000</v>
      </c>
      <c r="G76" s="49">
        <v>0</v>
      </c>
      <c r="H76" s="169"/>
      <c r="I76" s="61" t="s">
        <v>225</v>
      </c>
    </row>
    <row r="77" spans="2:9" ht="30" x14ac:dyDescent="0.25">
      <c r="B77" s="47">
        <f t="shared" si="3"/>
        <v>41</v>
      </c>
      <c r="C77" s="48" t="s">
        <v>508</v>
      </c>
      <c r="D77" s="258"/>
      <c r="E77" s="48" t="s">
        <v>371</v>
      </c>
      <c r="F77" s="49">
        <v>24500000</v>
      </c>
      <c r="G77" s="49">
        <v>0</v>
      </c>
      <c r="H77" s="169"/>
      <c r="I77" s="61" t="s">
        <v>238</v>
      </c>
    </row>
    <row r="78" spans="2:9" x14ac:dyDescent="0.25">
      <c r="B78" s="47">
        <f t="shared" si="3"/>
        <v>42</v>
      </c>
      <c r="C78" s="48" t="s">
        <v>508</v>
      </c>
      <c r="D78" s="258"/>
      <c r="E78" s="48" t="s">
        <v>372</v>
      </c>
      <c r="F78" s="49">
        <v>30100000</v>
      </c>
      <c r="G78" s="49">
        <v>0</v>
      </c>
      <c r="H78" s="169"/>
      <c r="I78" s="61" t="s">
        <v>239</v>
      </c>
    </row>
    <row r="79" spans="2:9" x14ac:dyDescent="0.25">
      <c r="B79" s="47">
        <f t="shared" si="3"/>
        <v>43</v>
      </c>
      <c r="C79" s="48" t="s">
        <v>508</v>
      </c>
      <c r="D79" s="258"/>
      <c r="E79" s="48" t="s">
        <v>373</v>
      </c>
      <c r="F79" s="49">
        <v>32200000</v>
      </c>
      <c r="G79" s="49">
        <v>0</v>
      </c>
      <c r="H79" s="169"/>
      <c r="I79" s="61" t="s">
        <v>239</v>
      </c>
    </row>
    <row r="80" spans="2:9" ht="30" x14ac:dyDescent="0.25">
      <c r="B80" s="47">
        <f t="shared" si="3"/>
        <v>44</v>
      </c>
      <c r="C80" s="48" t="s">
        <v>508</v>
      </c>
      <c r="D80" s="258"/>
      <c r="E80" s="48" t="s">
        <v>374</v>
      </c>
      <c r="F80" s="49">
        <v>14000000</v>
      </c>
      <c r="G80" s="49">
        <v>0</v>
      </c>
      <c r="H80" s="169"/>
      <c r="I80" s="61" t="s">
        <v>240</v>
      </c>
    </row>
    <row r="81" spans="2:9" ht="30" x14ac:dyDescent="0.25">
      <c r="B81" s="47">
        <f t="shared" si="3"/>
        <v>45</v>
      </c>
      <c r="C81" s="48" t="s">
        <v>508</v>
      </c>
      <c r="D81" s="258"/>
      <c r="E81" s="48" t="s">
        <v>375</v>
      </c>
      <c r="F81" s="49">
        <v>11000000</v>
      </c>
      <c r="G81" s="49">
        <v>0</v>
      </c>
      <c r="H81" s="169"/>
      <c r="I81" s="61" t="s">
        <v>240</v>
      </c>
    </row>
    <row r="82" spans="2:9" ht="30" x14ac:dyDescent="0.25">
      <c r="B82" s="47">
        <f>B81+1</f>
        <v>46</v>
      </c>
      <c r="C82" s="48" t="s">
        <v>508</v>
      </c>
      <c r="D82" s="258"/>
      <c r="E82" s="48" t="s">
        <v>376</v>
      </c>
      <c r="F82" s="49">
        <v>23300000</v>
      </c>
      <c r="G82" s="49">
        <v>0</v>
      </c>
      <c r="H82" s="169"/>
      <c r="I82" s="61" t="s">
        <v>240</v>
      </c>
    </row>
    <row r="83" spans="2:9" x14ac:dyDescent="0.25">
      <c r="B83" s="47">
        <f>B82+1</f>
        <v>47</v>
      </c>
      <c r="C83" s="48" t="s">
        <v>508</v>
      </c>
      <c r="D83" s="258"/>
      <c r="E83" s="48" t="s">
        <v>377</v>
      </c>
      <c r="F83" s="49">
        <v>0</v>
      </c>
      <c r="G83" s="49">
        <v>0</v>
      </c>
      <c r="H83" s="169"/>
      <c r="I83" s="61" t="s">
        <v>243</v>
      </c>
    </row>
    <row r="84" spans="2:9" ht="60" x14ac:dyDescent="0.25">
      <c r="B84" s="47">
        <f t="shared" si="3"/>
        <v>48</v>
      </c>
      <c r="C84" s="48" t="s">
        <v>241</v>
      </c>
      <c r="D84" s="258"/>
      <c r="E84" s="48" t="s">
        <v>378</v>
      </c>
      <c r="F84" s="49">
        <v>2850000</v>
      </c>
      <c r="G84" s="49">
        <v>0</v>
      </c>
      <c r="H84" s="169"/>
      <c r="I84" s="61" t="s">
        <v>215</v>
      </c>
    </row>
    <row r="85" spans="2:9" ht="30" x14ac:dyDescent="0.25">
      <c r="B85" s="47">
        <f t="shared" si="3"/>
        <v>49</v>
      </c>
      <c r="C85" s="48" t="s">
        <v>242</v>
      </c>
      <c r="D85" s="258"/>
      <c r="E85" s="48" t="s">
        <v>379</v>
      </c>
      <c r="F85" s="49">
        <v>1650000</v>
      </c>
      <c r="G85" s="49">
        <v>0</v>
      </c>
      <c r="H85" s="169"/>
      <c r="I85" s="61" t="s">
        <v>215</v>
      </c>
    </row>
    <row r="86" spans="2:9" x14ac:dyDescent="0.25">
      <c r="B86" s="47">
        <f t="shared" si="3"/>
        <v>50</v>
      </c>
      <c r="C86" s="48" t="s">
        <v>242</v>
      </c>
      <c r="D86" s="258"/>
      <c r="E86" s="48" t="s">
        <v>380</v>
      </c>
      <c r="F86" s="49">
        <v>3000000</v>
      </c>
      <c r="G86" s="49">
        <v>0</v>
      </c>
      <c r="H86" s="169"/>
      <c r="I86" s="61" t="s">
        <v>225</v>
      </c>
    </row>
    <row r="87" spans="2:9" ht="30" x14ac:dyDescent="0.25">
      <c r="B87" s="47">
        <f t="shared" si="3"/>
        <v>51</v>
      </c>
      <c r="C87" s="48" t="s">
        <v>244</v>
      </c>
      <c r="D87" s="258"/>
      <c r="E87" s="48" t="s">
        <v>381</v>
      </c>
      <c r="F87" s="49">
        <v>3600000</v>
      </c>
      <c r="G87" s="49">
        <v>0</v>
      </c>
      <c r="H87" s="169"/>
      <c r="I87" s="61" t="s">
        <v>215</v>
      </c>
    </row>
    <row r="88" spans="2:9" x14ac:dyDescent="0.25">
      <c r="B88" s="47">
        <f t="shared" si="3"/>
        <v>52</v>
      </c>
      <c r="C88" s="48" t="s">
        <v>245</v>
      </c>
      <c r="D88" s="258"/>
      <c r="E88" s="48" t="s">
        <v>382</v>
      </c>
      <c r="F88" s="49">
        <v>450000</v>
      </c>
      <c r="G88" s="49">
        <v>0</v>
      </c>
      <c r="H88" s="169"/>
      <c r="I88" s="61" t="s">
        <v>225</v>
      </c>
    </row>
    <row r="89" spans="2:9" ht="30" x14ac:dyDescent="0.25">
      <c r="B89" s="47">
        <f t="shared" si="3"/>
        <v>53</v>
      </c>
      <c r="C89" s="48" t="s">
        <v>245</v>
      </c>
      <c r="D89" s="258"/>
      <c r="E89" s="48" t="s">
        <v>383</v>
      </c>
      <c r="F89" s="49">
        <v>1650000</v>
      </c>
      <c r="G89" s="49">
        <v>0</v>
      </c>
      <c r="H89" s="169"/>
      <c r="I89" s="61" t="s">
        <v>215</v>
      </c>
    </row>
    <row r="90" spans="2:9" ht="30" x14ac:dyDescent="0.25">
      <c r="B90" s="47">
        <f t="shared" si="3"/>
        <v>54</v>
      </c>
      <c r="C90" s="48" t="s">
        <v>246</v>
      </c>
      <c r="D90" s="258"/>
      <c r="E90" s="48" t="s">
        <v>384</v>
      </c>
      <c r="F90" s="49">
        <v>4050000</v>
      </c>
      <c r="G90" s="49">
        <v>0</v>
      </c>
      <c r="H90" s="169"/>
      <c r="I90" s="61" t="s">
        <v>215</v>
      </c>
    </row>
    <row r="91" spans="2:9" ht="30" x14ac:dyDescent="0.25">
      <c r="B91" s="47">
        <f t="shared" si="3"/>
        <v>55</v>
      </c>
      <c r="C91" s="48" t="s">
        <v>246</v>
      </c>
      <c r="D91" s="258"/>
      <c r="E91" s="48" t="s">
        <v>385</v>
      </c>
      <c r="F91" s="49">
        <v>2400000</v>
      </c>
      <c r="G91" s="49">
        <v>0</v>
      </c>
      <c r="H91" s="169"/>
      <c r="I91" s="61" t="s">
        <v>215</v>
      </c>
    </row>
    <row r="92" spans="2:9" ht="30" x14ac:dyDescent="0.25">
      <c r="B92" s="47">
        <f t="shared" si="3"/>
        <v>56</v>
      </c>
      <c r="C92" s="48" t="s">
        <v>247</v>
      </c>
      <c r="D92" s="258"/>
      <c r="E92" s="48" t="s">
        <v>386</v>
      </c>
      <c r="F92" s="49">
        <v>1125000</v>
      </c>
      <c r="G92" s="49">
        <v>0</v>
      </c>
      <c r="H92" s="169"/>
      <c r="I92" s="61" t="s">
        <v>215</v>
      </c>
    </row>
    <row r="93" spans="2:9" ht="30" x14ac:dyDescent="0.25">
      <c r="B93" s="47">
        <f t="shared" si="3"/>
        <v>57</v>
      </c>
      <c r="C93" s="48" t="s">
        <v>247</v>
      </c>
      <c r="D93" s="258"/>
      <c r="E93" s="48" t="s">
        <v>387</v>
      </c>
      <c r="F93" s="49">
        <v>1500000</v>
      </c>
      <c r="G93" s="49">
        <v>0</v>
      </c>
      <c r="H93" s="169"/>
      <c r="I93" s="61" t="s">
        <v>215</v>
      </c>
    </row>
    <row r="94" spans="2:9" ht="30" x14ac:dyDescent="0.25">
      <c r="B94" s="47">
        <f t="shared" si="3"/>
        <v>58</v>
      </c>
      <c r="C94" s="48" t="s">
        <v>248</v>
      </c>
      <c r="D94" s="258"/>
      <c r="E94" s="48" t="s">
        <v>388</v>
      </c>
      <c r="F94" s="49">
        <v>1650000</v>
      </c>
      <c r="G94" s="49">
        <v>0</v>
      </c>
      <c r="H94" s="169"/>
      <c r="I94" s="61" t="s">
        <v>215</v>
      </c>
    </row>
    <row r="95" spans="2:9" ht="30" x14ac:dyDescent="0.25">
      <c r="B95" s="47">
        <f t="shared" si="3"/>
        <v>59</v>
      </c>
      <c r="C95" s="48" t="s">
        <v>249</v>
      </c>
      <c r="D95" s="258"/>
      <c r="E95" s="48" t="s">
        <v>389</v>
      </c>
      <c r="F95" s="49">
        <v>1650000</v>
      </c>
      <c r="G95" s="49">
        <v>0</v>
      </c>
      <c r="H95" s="169"/>
      <c r="I95" s="61" t="s">
        <v>215</v>
      </c>
    </row>
    <row r="96" spans="2:9" ht="30" x14ac:dyDescent="0.25">
      <c r="B96" s="47">
        <f t="shared" si="3"/>
        <v>60</v>
      </c>
      <c r="C96" s="48" t="s">
        <v>249</v>
      </c>
      <c r="D96" s="258"/>
      <c r="E96" s="48" t="s">
        <v>390</v>
      </c>
      <c r="F96" s="49">
        <v>1650000</v>
      </c>
      <c r="G96" s="49">
        <v>0</v>
      </c>
      <c r="H96" s="169"/>
      <c r="I96" s="61" t="s">
        <v>215</v>
      </c>
    </row>
    <row r="97" spans="2:9" ht="30" x14ac:dyDescent="0.25">
      <c r="B97" s="47">
        <f t="shared" si="3"/>
        <v>61</v>
      </c>
      <c r="C97" s="48" t="s">
        <v>249</v>
      </c>
      <c r="D97" s="258"/>
      <c r="E97" s="48" t="s">
        <v>391</v>
      </c>
      <c r="F97" s="49">
        <v>600000</v>
      </c>
      <c r="G97" s="49">
        <v>0</v>
      </c>
      <c r="H97" s="169"/>
      <c r="I97" s="61" t="s">
        <v>215</v>
      </c>
    </row>
    <row r="98" spans="2:9" ht="30" x14ac:dyDescent="0.25">
      <c r="B98" s="47">
        <f t="shared" si="3"/>
        <v>62</v>
      </c>
      <c r="C98" s="48" t="s">
        <v>250</v>
      </c>
      <c r="D98" s="258"/>
      <c r="E98" s="48" t="s">
        <v>392</v>
      </c>
      <c r="F98" s="49">
        <v>900000</v>
      </c>
      <c r="G98" s="49">
        <v>0</v>
      </c>
      <c r="H98" s="169"/>
      <c r="I98" s="61" t="s">
        <v>215</v>
      </c>
    </row>
    <row r="99" spans="2:9" x14ac:dyDescent="0.25">
      <c r="B99" s="47">
        <f t="shared" si="3"/>
        <v>63</v>
      </c>
      <c r="C99" s="48" t="s">
        <v>250</v>
      </c>
      <c r="D99" s="258"/>
      <c r="E99" s="48" t="s">
        <v>393</v>
      </c>
      <c r="F99" s="49">
        <v>3000000</v>
      </c>
      <c r="G99" s="49">
        <v>0</v>
      </c>
      <c r="H99" s="169"/>
      <c r="I99" s="61" t="s">
        <v>225</v>
      </c>
    </row>
    <row r="100" spans="2:9" ht="30" x14ac:dyDescent="0.25">
      <c r="B100" s="47">
        <f t="shared" si="3"/>
        <v>64</v>
      </c>
      <c r="C100" s="48" t="s">
        <v>251</v>
      </c>
      <c r="D100" s="258"/>
      <c r="E100" s="48" t="s">
        <v>394</v>
      </c>
      <c r="F100" s="49">
        <v>1650000</v>
      </c>
      <c r="G100" s="49">
        <v>0</v>
      </c>
      <c r="H100" s="169"/>
      <c r="I100" s="61" t="s">
        <v>215</v>
      </c>
    </row>
    <row r="101" spans="2:9" ht="30" x14ac:dyDescent="0.25">
      <c r="B101" s="47">
        <f t="shared" si="3"/>
        <v>65</v>
      </c>
      <c r="C101" s="48" t="s">
        <v>251</v>
      </c>
      <c r="D101" s="258"/>
      <c r="E101" s="48" t="s">
        <v>395</v>
      </c>
      <c r="F101" s="49">
        <v>1350000</v>
      </c>
      <c r="G101" s="49">
        <v>0</v>
      </c>
      <c r="H101" s="169"/>
      <c r="I101" s="61" t="s">
        <v>215</v>
      </c>
    </row>
    <row r="102" spans="2:9" ht="30" x14ac:dyDescent="0.25">
      <c r="B102" s="47">
        <f t="shared" si="3"/>
        <v>66</v>
      </c>
      <c r="C102" s="48" t="s">
        <v>251</v>
      </c>
      <c r="D102" s="258"/>
      <c r="E102" s="48" t="s">
        <v>396</v>
      </c>
      <c r="F102" s="49">
        <v>2250000</v>
      </c>
      <c r="G102" s="49">
        <v>0</v>
      </c>
      <c r="H102" s="169"/>
      <c r="I102" s="61" t="s">
        <v>215</v>
      </c>
    </row>
    <row r="103" spans="2:9" x14ac:dyDescent="0.25">
      <c r="B103" s="47">
        <f t="shared" si="3"/>
        <v>67</v>
      </c>
      <c r="C103" s="48" t="s">
        <v>251</v>
      </c>
      <c r="D103" s="258"/>
      <c r="E103" s="48" t="s">
        <v>397</v>
      </c>
      <c r="F103" s="49">
        <v>1500000</v>
      </c>
      <c r="G103" s="49">
        <v>0</v>
      </c>
      <c r="H103" s="169"/>
      <c r="I103" s="61" t="s">
        <v>225</v>
      </c>
    </row>
    <row r="104" spans="2:9" ht="30" x14ac:dyDescent="0.25">
      <c r="B104" s="47">
        <f t="shared" si="3"/>
        <v>68</v>
      </c>
      <c r="C104" s="48" t="s">
        <v>251</v>
      </c>
      <c r="D104" s="258"/>
      <c r="E104" s="48" t="s">
        <v>398</v>
      </c>
      <c r="F104" s="49">
        <v>3000000</v>
      </c>
      <c r="G104" s="49">
        <v>0</v>
      </c>
      <c r="H104" s="169"/>
      <c r="I104" s="61" t="s">
        <v>225</v>
      </c>
    </row>
    <row r="105" spans="2:9" x14ac:dyDescent="0.25">
      <c r="B105" s="47">
        <f t="shared" si="3"/>
        <v>69</v>
      </c>
      <c r="C105" s="48" t="s">
        <v>251</v>
      </c>
      <c r="D105" s="258"/>
      <c r="E105" s="48" t="s">
        <v>399</v>
      </c>
      <c r="F105" s="49">
        <v>2750000</v>
      </c>
      <c r="G105" s="49">
        <v>0</v>
      </c>
      <c r="H105" s="169"/>
      <c r="I105" s="61" t="s">
        <v>225</v>
      </c>
    </row>
    <row r="106" spans="2:9" ht="30" x14ac:dyDescent="0.25">
      <c r="B106" s="47">
        <f t="shared" si="3"/>
        <v>70</v>
      </c>
      <c r="C106" s="48" t="s">
        <v>252</v>
      </c>
      <c r="D106" s="258"/>
      <c r="E106" s="48" t="s">
        <v>400</v>
      </c>
      <c r="F106" s="49">
        <v>3300000</v>
      </c>
      <c r="G106" s="49">
        <v>0</v>
      </c>
      <c r="H106" s="169"/>
      <c r="I106" s="61" t="s">
        <v>215</v>
      </c>
    </row>
    <row r="107" spans="2:9" ht="30" x14ac:dyDescent="0.25">
      <c r="B107" s="47">
        <f t="shared" si="3"/>
        <v>71</v>
      </c>
      <c r="C107" s="48" t="s">
        <v>253</v>
      </c>
      <c r="D107" s="258"/>
      <c r="E107" s="48" t="s">
        <v>401</v>
      </c>
      <c r="F107" s="49">
        <v>4200000</v>
      </c>
      <c r="G107" s="49">
        <v>0</v>
      </c>
      <c r="H107" s="169"/>
      <c r="I107" s="61" t="s">
        <v>215</v>
      </c>
    </row>
    <row r="108" spans="2:9" x14ac:dyDescent="0.25">
      <c r="B108" s="47">
        <f t="shared" si="3"/>
        <v>72</v>
      </c>
      <c r="C108" s="48" t="s">
        <v>254</v>
      </c>
      <c r="D108" s="258"/>
      <c r="E108" s="48" t="s">
        <v>402</v>
      </c>
      <c r="F108" s="49">
        <v>300000</v>
      </c>
      <c r="G108" s="49">
        <v>0</v>
      </c>
      <c r="H108" s="169"/>
      <c r="I108" s="61" t="s">
        <v>225</v>
      </c>
    </row>
    <row r="109" spans="2:9" ht="30" x14ac:dyDescent="0.25">
      <c r="B109" s="47">
        <f t="shared" si="3"/>
        <v>73</v>
      </c>
      <c r="C109" s="48" t="s">
        <v>254</v>
      </c>
      <c r="D109" s="258"/>
      <c r="E109" s="48" t="s">
        <v>403</v>
      </c>
      <c r="F109" s="49">
        <v>1200000</v>
      </c>
      <c r="G109" s="49">
        <v>0</v>
      </c>
      <c r="H109" s="169"/>
      <c r="I109" s="61" t="s">
        <v>215</v>
      </c>
    </row>
    <row r="110" spans="2:9" ht="30" x14ac:dyDescent="0.25">
      <c r="B110" s="47">
        <f t="shared" si="3"/>
        <v>74</v>
      </c>
      <c r="C110" s="48" t="s">
        <v>255</v>
      </c>
      <c r="D110" s="258"/>
      <c r="E110" s="48" t="s">
        <v>404</v>
      </c>
      <c r="F110" s="49">
        <v>2400000</v>
      </c>
      <c r="G110" s="49">
        <v>0</v>
      </c>
      <c r="H110" s="169"/>
      <c r="I110" s="61" t="s">
        <v>215</v>
      </c>
    </row>
    <row r="111" spans="2:9" ht="30" x14ac:dyDescent="0.25">
      <c r="B111" s="47">
        <f t="shared" si="3"/>
        <v>75</v>
      </c>
      <c r="C111" s="48" t="s">
        <v>255</v>
      </c>
      <c r="D111" s="258"/>
      <c r="E111" s="48" t="s">
        <v>405</v>
      </c>
      <c r="F111" s="49">
        <v>3600000</v>
      </c>
      <c r="G111" s="49">
        <v>0</v>
      </c>
      <c r="H111" s="169"/>
      <c r="I111" s="61" t="s">
        <v>215</v>
      </c>
    </row>
    <row r="112" spans="2:9" ht="30" x14ac:dyDescent="0.25">
      <c r="B112" s="47">
        <f t="shared" si="3"/>
        <v>76</v>
      </c>
      <c r="C112" s="50" t="s">
        <v>508</v>
      </c>
      <c r="D112" s="259" t="s">
        <v>256</v>
      </c>
      <c r="E112" s="50" t="s">
        <v>406</v>
      </c>
      <c r="F112" s="51">
        <v>5000000</v>
      </c>
      <c r="G112" s="51">
        <f>F112*85%</f>
        <v>4250000</v>
      </c>
      <c r="H112" s="170">
        <f>F112-G112</f>
        <v>750000</v>
      </c>
      <c r="I112" s="62" t="s">
        <v>237</v>
      </c>
    </row>
    <row r="113" spans="2:9" ht="30" x14ac:dyDescent="0.25">
      <c r="B113" s="47">
        <f>B112+1</f>
        <v>77</v>
      </c>
      <c r="C113" s="50" t="s">
        <v>508</v>
      </c>
      <c r="D113" s="259"/>
      <c r="E113" s="50" t="s">
        <v>258</v>
      </c>
      <c r="F113" s="51">
        <v>5000000</v>
      </c>
      <c r="G113" s="51">
        <f>F113*85%</f>
        <v>4250000</v>
      </c>
      <c r="H113" s="170">
        <f>F113-G113</f>
        <v>750000</v>
      </c>
      <c r="I113" s="62" t="s">
        <v>237</v>
      </c>
    </row>
    <row r="114" spans="2:9" ht="30" x14ac:dyDescent="0.25">
      <c r="B114" s="47">
        <f t="shared" si="3"/>
        <v>78</v>
      </c>
      <c r="C114" s="50" t="s">
        <v>508</v>
      </c>
      <c r="D114" s="259"/>
      <c r="E114" s="50" t="s">
        <v>259</v>
      </c>
      <c r="F114" s="51">
        <v>1500000</v>
      </c>
      <c r="G114" s="51">
        <f t="shared" ref="G114:G117" si="5">F114*85%</f>
        <v>1275000</v>
      </c>
      <c r="H114" s="170">
        <f t="shared" ref="H114:H117" si="6">F114-G114</f>
        <v>225000</v>
      </c>
      <c r="I114" s="62" t="s">
        <v>237</v>
      </c>
    </row>
    <row r="115" spans="2:9" x14ac:dyDescent="0.25">
      <c r="B115" s="47">
        <f t="shared" si="3"/>
        <v>79</v>
      </c>
      <c r="C115" s="50" t="s">
        <v>508</v>
      </c>
      <c r="D115" s="259"/>
      <c r="E115" s="50" t="s">
        <v>407</v>
      </c>
      <c r="F115" s="51">
        <v>4000000</v>
      </c>
      <c r="G115" s="51">
        <f t="shared" si="5"/>
        <v>3400000</v>
      </c>
      <c r="H115" s="170">
        <f t="shared" si="6"/>
        <v>600000</v>
      </c>
      <c r="I115" s="62" t="s">
        <v>235</v>
      </c>
    </row>
    <row r="116" spans="2:9" ht="45" x14ac:dyDescent="0.25">
      <c r="B116" s="47">
        <f t="shared" ref="B116:B186" si="7">B115+1</f>
        <v>80</v>
      </c>
      <c r="C116" s="50" t="s">
        <v>514</v>
      </c>
      <c r="D116" s="259"/>
      <c r="E116" s="50" t="s">
        <v>408</v>
      </c>
      <c r="F116" s="51">
        <v>600000</v>
      </c>
      <c r="G116" s="51">
        <f t="shared" si="5"/>
        <v>510000</v>
      </c>
      <c r="H116" s="170">
        <f t="shared" si="6"/>
        <v>90000</v>
      </c>
      <c r="I116" s="62" t="s">
        <v>235</v>
      </c>
    </row>
    <row r="117" spans="2:9" x14ac:dyDescent="0.25">
      <c r="B117" s="47">
        <f t="shared" si="7"/>
        <v>81</v>
      </c>
      <c r="C117" s="50" t="s">
        <v>508</v>
      </c>
      <c r="D117" s="259"/>
      <c r="E117" s="50" t="s">
        <v>260</v>
      </c>
      <c r="F117" s="51">
        <v>10000000</v>
      </c>
      <c r="G117" s="51">
        <f t="shared" si="5"/>
        <v>8500000</v>
      </c>
      <c r="H117" s="170">
        <f t="shared" si="6"/>
        <v>1500000</v>
      </c>
      <c r="I117" s="62" t="s">
        <v>235</v>
      </c>
    </row>
    <row r="118" spans="2:9" x14ac:dyDescent="0.25">
      <c r="B118" s="47">
        <f t="shared" si="7"/>
        <v>82</v>
      </c>
      <c r="C118" s="50" t="s">
        <v>508</v>
      </c>
      <c r="D118" s="259"/>
      <c r="E118" s="50" t="s">
        <v>261</v>
      </c>
      <c r="F118" s="51">
        <v>10000</v>
      </c>
      <c r="G118" s="51">
        <v>0</v>
      </c>
      <c r="H118" s="170"/>
      <c r="I118" s="62" t="s">
        <v>225</v>
      </c>
    </row>
    <row r="119" spans="2:9" ht="30" x14ac:dyDescent="0.25">
      <c r="B119" s="47">
        <f t="shared" si="7"/>
        <v>83</v>
      </c>
      <c r="C119" s="50" t="s">
        <v>508</v>
      </c>
      <c r="D119" s="259"/>
      <c r="E119" s="50" t="s">
        <v>262</v>
      </c>
      <c r="F119" s="51">
        <v>80000</v>
      </c>
      <c r="G119" s="51">
        <v>0</v>
      </c>
      <c r="H119" s="170"/>
      <c r="I119" s="62" t="s">
        <v>263</v>
      </c>
    </row>
    <row r="120" spans="2:9" ht="30" x14ac:dyDescent="0.25">
      <c r="B120" s="47">
        <f t="shared" si="7"/>
        <v>84</v>
      </c>
      <c r="C120" s="50" t="s">
        <v>508</v>
      </c>
      <c r="D120" s="259"/>
      <c r="E120" s="50" t="s">
        <v>264</v>
      </c>
      <c r="F120" s="51">
        <v>10000</v>
      </c>
      <c r="G120" s="51">
        <f t="shared" ref="G120" si="8">F120*85%</f>
        <v>8500</v>
      </c>
      <c r="H120" s="170">
        <f t="shared" ref="H120" si="9">F120-G120</f>
        <v>1500</v>
      </c>
      <c r="I120" s="62" t="s">
        <v>237</v>
      </c>
    </row>
    <row r="121" spans="2:9" x14ac:dyDescent="0.25">
      <c r="B121" s="47">
        <f t="shared" si="7"/>
        <v>85</v>
      </c>
      <c r="C121" s="50" t="s">
        <v>508</v>
      </c>
      <c r="D121" s="259"/>
      <c r="E121" s="50" t="s">
        <v>265</v>
      </c>
      <c r="F121" s="51">
        <v>5000000</v>
      </c>
      <c r="G121" s="51">
        <v>0</v>
      </c>
      <c r="H121" s="170"/>
      <c r="I121" s="62" t="s">
        <v>225</v>
      </c>
    </row>
    <row r="122" spans="2:9" x14ac:dyDescent="0.25">
      <c r="B122" s="47">
        <f>B121+1</f>
        <v>86</v>
      </c>
      <c r="C122" s="50" t="s">
        <v>508</v>
      </c>
      <c r="D122" s="259"/>
      <c r="E122" s="50" t="s">
        <v>410</v>
      </c>
      <c r="F122" s="51">
        <v>1250000</v>
      </c>
      <c r="G122" s="51">
        <f t="shared" ref="G122" si="10">F122*85%</f>
        <v>1062500</v>
      </c>
      <c r="H122" s="170">
        <f t="shared" ref="H122" si="11">F122-G122</f>
        <v>187500</v>
      </c>
      <c r="I122" s="62" t="s">
        <v>235</v>
      </c>
    </row>
    <row r="123" spans="2:9" x14ac:dyDescent="0.25">
      <c r="B123" s="47">
        <f>B122+1</f>
        <v>87</v>
      </c>
      <c r="C123" s="50" t="s">
        <v>508</v>
      </c>
      <c r="D123" s="259"/>
      <c r="E123" s="50" t="s">
        <v>411</v>
      </c>
      <c r="F123" s="51">
        <v>30000000</v>
      </c>
      <c r="G123" s="51">
        <v>0</v>
      </c>
      <c r="H123" s="170"/>
      <c r="I123" s="62" t="s">
        <v>266</v>
      </c>
    </row>
    <row r="124" spans="2:9" x14ac:dyDescent="0.25">
      <c r="B124" s="47">
        <f t="shared" si="7"/>
        <v>88</v>
      </c>
      <c r="C124" s="50" t="s">
        <v>508</v>
      </c>
      <c r="D124" s="259"/>
      <c r="E124" s="50" t="s">
        <v>412</v>
      </c>
      <c r="F124" s="51"/>
      <c r="G124" s="51">
        <v>0</v>
      </c>
      <c r="H124" s="170"/>
      <c r="I124" s="62" t="s">
        <v>266</v>
      </c>
    </row>
    <row r="125" spans="2:9" ht="30" x14ac:dyDescent="0.25">
      <c r="B125" s="47">
        <f t="shared" si="7"/>
        <v>89</v>
      </c>
      <c r="C125" s="50" t="s">
        <v>253</v>
      </c>
      <c r="D125" s="259"/>
      <c r="E125" s="50" t="s">
        <v>413</v>
      </c>
      <c r="F125" s="51">
        <v>60000</v>
      </c>
      <c r="G125" s="51">
        <f t="shared" ref="G125" si="12">F125*85%</f>
        <v>51000</v>
      </c>
      <c r="H125" s="170">
        <f t="shared" ref="H125" si="13">F125-G125</f>
        <v>9000</v>
      </c>
      <c r="I125" s="62" t="s">
        <v>235</v>
      </c>
    </row>
    <row r="126" spans="2:9" x14ac:dyDescent="0.25">
      <c r="B126" s="47">
        <f t="shared" si="7"/>
        <v>90</v>
      </c>
      <c r="C126" s="48" t="s">
        <v>508</v>
      </c>
      <c r="D126" s="258" t="s">
        <v>267</v>
      </c>
      <c r="E126" s="48" t="s">
        <v>268</v>
      </c>
      <c r="F126" s="49">
        <v>50000</v>
      </c>
      <c r="G126" s="49">
        <v>0</v>
      </c>
      <c r="H126" s="169"/>
      <c r="I126" s="61" t="s">
        <v>271</v>
      </c>
    </row>
    <row r="127" spans="2:9" x14ac:dyDescent="0.25">
      <c r="B127" s="47">
        <f t="shared" si="7"/>
        <v>91</v>
      </c>
      <c r="C127" s="48" t="s">
        <v>508</v>
      </c>
      <c r="D127" s="258"/>
      <c r="E127" s="48" t="s">
        <v>269</v>
      </c>
      <c r="F127" s="49">
        <v>500000</v>
      </c>
      <c r="G127" s="49">
        <v>0</v>
      </c>
      <c r="H127" s="169"/>
      <c r="I127" s="61" t="s">
        <v>225</v>
      </c>
    </row>
    <row r="128" spans="2:9" x14ac:dyDescent="0.25">
      <c r="B128" s="47">
        <f>B127+1</f>
        <v>92</v>
      </c>
      <c r="C128" s="48"/>
      <c r="D128" s="258"/>
      <c r="E128" s="48" t="s">
        <v>270</v>
      </c>
      <c r="F128" s="49">
        <v>30000</v>
      </c>
      <c r="G128" s="49">
        <v>0</v>
      </c>
      <c r="H128" s="169"/>
      <c r="I128" s="61" t="s">
        <v>234</v>
      </c>
    </row>
    <row r="129" spans="2:9" x14ac:dyDescent="0.25">
      <c r="B129" s="47">
        <f>B128+1</f>
        <v>93</v>
      </c>
      <c r="C129" s="48" t="s">
        <v>508</v>
      </c>
      <c r="D129" s="258"/>
      <c r="E129" s="48" t="s">
        <v>414</v>
      </c>
      <c r="F129" s="49">
        <v>1000000</v>
      </c>
      <c r="G129" s="49">
        <v>0</v>
      </c>
      <c r="H129" s="169"/>
      <c r="I129" s="61" t="s">
        <v>225</v>
      </c>
    </row>
    <row r="130" spans="2:9" ht="45" customHeight="1" x14ac:dyDescent="0.25">
      <c r="B130" s="47">
        <f t="shared" si="7"/>
        <v>94</v>
      </c>
      <c r="C130" s="50" t="s">
        <v>508</v>
      </c>
      <c r="D130" s="259" t="s">
        <v>272</v>
      </c>
      <c r="E130" s="50" t="s">
        <v>416</v>
      </c>
      <c r="F130" s="51">
        <v>5000000</v>
      </c>
      <c r="G130" s="51">
        <f t="shared" ref="G130:G153" si="14">F130*85%</f>
        <v>4250000</v>
      </c>
      <c r="H130" s="170">
        <f t="shared" ref="H130:H143" si="15">F130-G130</f>
        <v>750000</v>
      </c>
      <c r="I130" s="62" t="s">
        <v>237</v>
      </c>
    </row>
    <row r="131" spans="2:9" ht="30" x14ac:dyDescent="0.25">
      <c r="B131" s="47">
        <f t="shared" si="7"/>
        <v>95</v>
      </c>
      <c r="C131" s="50" t="s">
        <v>508</v>
      </c>
      <c r="D131" s="259"/>
      <c r="E131" s="114" t="s">
        <v>273</v>
      </c>
      <c r="F131" s="115">
        <v>967500</v>
      </c>
      <c r="G131" s="51">
        <f t="shared" si="14"/>
        <v>822375</v>
      </c>
      <c r="H131" s="170">
        <f t="shared" si="15"/>
        <v>145125</v>
      </c>
      <c r="I131" s="62" t="s">
        <v>237</v>
      </c>
    </row>
    <row r="132" spans="2:9" ht="30" x14ac:dyDescent="0.25">
      <c r="B132" s="47">
        <f>B131+1</f>
        <v>96</v>
      </c>
      <c r="C132" s="50" t="s">
        <v>508</v>
      </c>
      <c r="D132" s="259"/>
      <c r="E132" s="114" t="s">
        <v>415</v>
      </c>
      <c r="F132" s="115">
        <v>382500</v>
      </c>
      <c r="G132" s="51">
        <f t="shared" si="14"/>
        <v>325125</v>
      </c>
      <c r="H132" s="170">
        <f t="shared" si="15"/>
        <v>57375</v>
      </c>
      <c r="I132" s="62" t="s">
        <v>237</v>
      </c>
    </row>
    <row r="133" spans="2:9" ht="45" x14ac:dyDescent="0.25">
      <c r="B133" s="47">
        <f>B132+1</f>
        <v>97</v>
      </c>
      <c r="C133" s="50" t="s">
        <v>514</v>
      </c>
      <c r="D133" s="259"/>
      <c r="E133" s="50" t="s">
        <v>417</v>
      </c>
      <c r="F133" s="51">
        <v>1000000</v>
      </c>
      <c r="G133" s="51">
        <f t="shared" si="14"/>
        <v>850000</v>
      </c>
      <c r="H133" s="170">
        <f t="shared" si="15"/>
        <v>150000</v>
      </c>
      <c r="I133" s="62" t="s">
        <v>237</v>
      </c>
    </row>
    <row r="134" spans="2:9" ht="45" x14ac:dyDescent="0.25">
      <c r="B134" s="47">
        <f t="shared" si="7"/>
        <v>98</v>
      </c>
      <c r="C134" s="50" t="s">
        <v>514</v>
      </c>
      <c r="D134" s="259"/>
      <c r="E134" s="50" t="s">
        <v>418</v>
      </c>
      <c r="F134" s="51">
        <v>1000000</v>
      </c>
      <c r="G134" s="51">
        <f t="shared" si="14"/>
        <v>850000</v>
      </c>
      <c r="H134" s="170">
        <f t="shared" si="15"/>
        <v>150000</v>
      </c>
      <c r="I134" s="62" t="s">
        <v>237</v>
      </c>
    </row>
    <row r="135" spans="2:9" ht="45" x14ac:dyDescent="0.25">
      <c r="B135" s="47">
        <f t="shared" si="7"/>
        <v>99</v>
      </c>
      <c r="C135" s="50" t="s">
        <v>514</v>
      </c>
      <c r="D135" s="259"/>
      <c r="E135" s="50" t="s">
        <v>419</v>
      </c>
      <c r="F135" s="51">
        <v>1000000</v>
      </c>
      <c r="G135" s="51">
        <f t="shared" si="14"/>
        <v>850000</v>
      </c>
      <c r="H135" s="170">
        <f t="shared" si="15"/>
        <v>150000</v>
      </c>
      <c r="I135" s="62" t="s">
        <v>237</v>
      </c>
    </row>
    <row r="136" spans="2:9" ht="45" x14ac:dyDescent="0.25">
      <c r="B136" s="47">
        <f t="shared" si="7"/>
        <v>100</v>
      </c>
      <c r="C136" s="50" t="s">
        <v>514</v>
      </c>
      <c r="D136" s="259"/>
      <c r="E136" s="50" t="s">
        <v>420</v>
      </c>
      <c r="F136" s="51">
        <v>1000000</v>
      </c>
      <c r="G136" s="51">
        <f t="shared" si="14"/>
        <v>850000</v>
      </c>
      <c r="H136" s="170">
        <f t="shared" si="15"/>
        <v>150000</v>
      </c>
      <c r="I136" s="62" t="s">
        <v>237</v>
      </c>
    </row>
    <row r="137" spans="2:9" ht="45" x14ac:dyDescent="0.25">
      <c r="B137" s="47">
        <f t="shared" si="7"/>
        <v>101</v>
      </c>
      <c r="C137" s="50" t="s">
        <v>514</v>
      </c>
      <c r="D137" s="259"/>
      <c r="E137" s="50" t="s">
        <v>421</v>
      </c>
      <c r="F137" s="51">
        <v>5000000</v>
      </c>
      <c r="G137" s="51">
        <f t="shared" si="14"/>
        <v>4250000</v>
      </c>
      <c r="H137" s="170">
        <f t="shared" si="15"/>
        <v>750000</v>
      </c>
      <c r="I137" s="62" t="s">
        <v>237</v>
      </c>
    </row>
    <row r="138" spans="2:9" ht="45" x14ac:dyDescent="0.25">
      <c r="B138" s="47">
        <f t="shared" si="7"/>
        <v>102</v>
      </c>
      <c r="C138" s="50" t="s">
        <v>514</v>
      </c>
      <c r="D138" s="259"/>
      <c r="E138" s="50" t="s">
        <v>274</v>
      </c>
      <c r="F138" s="51">
        <v>1500000</v>
      </c>
      <c r="G138" s="51">
        <f t="shared" si="14"/>
        <v>1275000</v>
      </c>
      <c r="H138" s="170">
        <f t="shared" si="15"/>
        <v>225000</v>
      </c>
      <c r="I138" s="62" t="s">
        <v>237</v>
      </c>
    </row>
    <row r="139" spans="2:9" ht="45" x14ac:dyDescent="0.25">
      <c r="B139" s="47">
        <f>B138+1</f>
        <v>103</v>
      </c>
      <c r="C139" s="50" t="s">
        <v>514</v>
      </c>
      <c r="D139" s="259"/>
      <c r="E139" s="50" t="s">
        <v>422</v>
      </c>
      <c r="F139" s="51">
        <v>5000000</v>
      </c>
      <c r="G139" s="51">
        <f t="shared" si="14"/>
        <v>4250000</v>
      </c>
      <c r="H139" s="170">
        <f t="shared" si="15"/>
        <v>750000</v>
      </c>
      <c r="I139" s="62" t="s">
        <v>237</v>
      </c>
    </row>
    <row r="140" spans="2:9" ht="30" x14ac:dyDescent="0.25">
      <c r="B140" s="47">
        <f>B139+1</f>
        <v>104</v>
      </c>
      <c r="C140" s="50" t="s">
        <v>508</v>
      </c>
      <c r="D140" s="259"/>
      <c r="E140" s="50" t="s">
        <v>424</v>
      </c>
      <c r="F140" s="51">
        <v>1500000</v>
      </c>
      <c r="G140" s="51">
        <f t="shared" si="14"/>
        <v>1275000</v>
      </c>
      <c r="H140" s="170">
        <f t="shared" si="15"/>
        <v>225000</v>
      </c>
      <c r="I140" s="62" t="s">
        <v>237</v>
      </c>
    </row>
    <row r="141" spans="2:9" ht="30" x14ac:dyDescent="0.25">
      <c r="B141" s="47">
        <f>B140+1</f>
        <v>105</v>
      </c>
      <c r="C141" s="50" t="s">
        <v>508</v>
      </c>
      <c r="D141" s="259"/>
      <c r="E141" s="50" t="s">
        <v>423</v>
      </c>
      <c r="F141" s="51">
        <v>1000000</v>
      </c>
      <c r="G141" s="51">
        <f t="shared" si="14"/>
        <v>850000</v>
      </c>
      <c r="H141" s="170">
        <f t="shared" si="15"/>
        <v>150000</v>
      </c>
      <c r="I141" s="62" t="s">
        <v>237</v>
      </c>
    </row>
    <row r="142" spans="2:9" ht="30" x14ac:dyDescent="0.25">
      <c r="B142" s="47">
        <f t="shared" si="7"/>
        <v>106</v>
      </c>
      <c r="C142" s="50" t="s">
        <v>508</v>
      </c>
      <c r="D142" s="259"/>
      <c r="E142" s="50" t="s">
        <v>425</v>
      </c>
      <c r="F142" s="51">
        <v>1500000</v>
      </c>
      <c r="G142" s="51">
        <f t="shared" si="14"/>
        <v>1275000</v>
      </c>
      <c r="H142" s="170">
        <f t="shared" si="15"/>
        <v>225000</v>
      </c>
      <c r="I142" s="62" t="s">
        <v>237</v>
      </c>
    </row>
    <row r="143" spans="2:9" ht="30" x14ac:dyDescent="0.25">
      <c r="B143" s="47">
        <f t="shared" si="7"/>
        <v>107</v>
      </c>
      <c r="C143" s="50" t="s">
        <v>508</v>
      </c>
      <c r="D143" s="259"/>
      <c r="E143" s="50" t="s">
        <v>426</v>
      </c>
      <c r="F143" s="51">
        <v>1000000</v>
      </c>
      <c r="G143" s="51">
        <f t="shared" si="14"/>
        <v>850000</v>
      </c>
      <c r="H143" s="170">
        <f t="shared" si="15"/>
        <v>150000</v>
      </c>
      <c r="I143" s="62" t="s">
        <v>237</v>
      </c>
    </row>
    <row r="144" spans="2:9" ht="45" x14ac:dyDescent="0.25">
      <c r="B144" s="47">
        <f t="shared" si="7"/>
        <v>108</v>
      </c>
      <c r="C144" s="50" t="s">
        <v>257</v>
      </c>
      <c r="D144" s="259"/>
      <c r="E144" s="50" t="s">
        <v>427</v>
      </c>
      <c r="F144" s="51">
        <v>4000000</v>
      </c>
      <c r="G144" s="51">
        <v>0</v>
      </c>
      <c r="H144" s="170"/>
      <c r="I144" s="62" t="s">
        <v>266</v>
      </c>
    </row>
    <row r="145" spans="2:9" ht="45" x14ac:dyDescent="0.25">
      <c r="B145" s="47">
        <f>B144+1</f>
        <v>109</v>
      </c>
      <c r="C145" s="50" t="s">
        <v>257</v>
      </c>
      <c r="D145" s="259"/>
      <c r="E145" s="50" t="s">
        <v>428</v>
      </c>
      <c r="F145" s="51">
        <v>10000000</v>
      </c>
      <c r="G145" s="51">
        <v>0</v>
      </c>
      <c r="H145" s="170"/>
      <c r="I145" s="62" t="s">
        <v>237</v>
      </c>
    </row>
    <row r="146" spans="2:9" ht="30" x14ac:dyDescent="0.25">
      <c r="B146" s="47">
        <f>B145+1</f>
        <v>110</v>
      </c>
      <c r="C146" s="50" t="s">
        <v>508</v>
      </c>
      <c r="D146" s="259"/>
      <c r="E146" s="50" t="s">
        <v>429</v>
      </c>
      <c r="F146" s="51">
        <v>2000000</v>
      </c>
      <c r="G146" s="51">
        <f t="shared" si="14"/>
        <v>1700000</v>
      </c>
      <c r="H146" s="170">
        <f t="shared" ref="H146:H151" si="16">F146-G146</f>
        <v>300000</v>
      </c>
      <c r="I146" s="62" t="s">
        <v>237</v>
      </c>
    </row>
    <row r="147" spans="2:9" ht="30" x14ac:dyDescent="0.25">
      <c r="B147" s="47">
        <f t="shared" si="7"/>
        <v>111</v>
      </c>
      <c r="C147" s="50" t="s">
        <v>508</v>
      </c>
      <c r="D147" s="259"/>
      <c r="E147" s="50" t="s">
        <v>430</v>
      </c>
      <c r="F147" s="51">
        <v>1000000</v>
      </c>
      <c r="G147" s="51">
        <f t="shared" si="14"/>
        <v>850000</v>
      </c>
      <c r="H147" s="170">
        <f t="shared" si="16"/>
        <v>150000</v>
      </c>
      <c r="I147" s="62" t="s">
        <v>237</v>
      </c>
    </row>
    <row r="148" spans="2:9" ht="30" x14ac:dyDescent="0.25">
      <c r="B148" s="47">
        <f t="shared" si="7"/>
        <v>112</v>
      </c>
      <c r="C148" s="50" t="s">
        <v>508</v>
      </c>
      <c r="D148" s="259"/>
      <c r="E148" s="50" t="s">
        <v>431</v>
      </c>
      <c r="F148" s="51">
        <v>2000000</v>
      </c>
      <c r="G148" s="51">
        <f t="shared" si="14"/>
        <v>1700000</v>
      </c>
      <c r="H148" s="170">
        <f t="shared" si="16"/>
        <v>300000</v>
      </c>
      <c r="I148" s="62" t="s">
        <v>237</v>
      </c>
    </row>
    <row r="149" spans="2:9" ht="30" x14ac:dyDescent="0.25">
      <c r="B149" s="47">
        <f t="shared" si="7"/>
        <v>113</v>
      </c>
      <c r="C149" s="50" t="s">
        <v>508</v>
      </c>
      <c r="D149" s="259"/>
      <c r="E149" s="50" t="s">
        <v>432</v>
      </c>
      <c r="F149" s="51">
        <v>1500000</v>
      </c>
      <c r="G149" s="51">
        <f t="shared" si="14"/>
        <v>1275000</v>
      </c>
      <c r="H149" s="170">
        <f t="shared" si="16"/>
        <v>225000</v>
      </c>
      <c r="I149" s="62" t="s">
        <v>237</v>
      </c>
    </row>
    <row r="150" spans="2:9" x14ac:dyDescent="0.25">
      <c r="B150" s="47">
        <f t="shared" si="7"/>
        <v>114</v>
      </c>
      <c r="C150" s="50" t="s">
        <v>508</v>
      </c>
      <c r="D150" s="259"/>
      <c r="E150" s="50" t="s">
        <v>433</v>
      </c>
      <c r="F150" s="51">
        <v>2625000</v>
      </c>
      <c r="G150" s="51">
        <f t="shared" si="14"/>
        <v>2231250</v>
      </c>
      <c r="H150" s="170">
        <f t="shared" si="16"/>
        <v>393750</v>
      </c>
      <c r="I150" s="62" t="s">
        <v>235</v>
      </c>
    </row>
    <row r="151" spans="2:9" ht="30" x14ac:dyDescent="0.25">
      <c r="B151" s="47">
        <f t="shared" si="7"/>
        <v>115</v>
      </c>
      <c r="C151" s="50" t="s">
        <v>508</v>
      </c>
      <c r="D151" s="259"/>
      <c r="E151" s="50" t="s">
        <v>434</v>
      </c>
      <c r="F151" s="51">
        <v>1200000</v>
      </c>
      <c r="G151" s="51">
        <f t="shared" si="14"/>
        <v>1020000</v>
      </c>
      <c r="H151" s="170">
        <f t="shared" si="16"/>
        <v>180000</v>
      </c>
      <c r="I151" s="62" t="s">
        <v>237</v>
      </c>
    </row>
    <row r="152" spans="2:9" ht="30" x14ac:dyDescent="0.25">
      <c r="B152" s="47">
        <f t="shared" si="7"/>
        <v>116</v>
      </c>
      <c r="C152" s="50" t="s">
        <v>508</v>
      </c>
      <c r="D152" s="259"/>
      <c r="E152" s="50" t="s">
        <v>435</v>
      </c>
      <c r="F152" s="51">
        <v>3000000</v>
      </c>
      <c r="G152" s="51">
        <v>0</v>
      </c>
      <c r="H152" s="170"/>
      <c r="I152" s="62" t="s">
        <v>235</v>
      </c>
    </row>
    <row r="153" spans="2:9" ht="30" x14ac:dyDescent="0.25">
      <c r="B153" s="47">
        <f t="shared" si="7"/>
        <v>117</v>
      </c>
      <c r="C153" s="50" t="s">
        <v>508</v>
      </c>
      <c r="D153" s="259"/>
      <c r="E153" s="50" t="s">
        <v>436</v>
      </c>
      <c r="F153" s="51">
        <v>1500000</v>
      </c>
      <c r="G153" s="51">
        <f t="shared" si="14"/>
        <v>1275000</v>
      </c>
      <c r="H153" s="170">
        <f t="shared" ref="H153" si="17">F153-G153</f>
        <v>225000</v>
      </c>
      <c r="I153" s="62" t="s">
        <v>237</v>
      </c>
    </row>
    <row r="154" spans="2:9" ht="45" x14ac:dyDescent="0.25">
      <c r="B154" s="47">
        <f t="shared" si="7"/>
        <v>118</v>
      </c>
      <c r="C154" s="50" t="s">
        <v>508</v>
      </c>
      <c r="D154" s="259"/>
      <c r="E154" s="50" t="s">
        <v>437</v>
      </c>
      <c r="F154" s="51">
        <v>20000</v>
      </c>
      <c r="G154" s="51">
        <v>0</v>
      </c>
      <c r="H154" s="170"/>
      <c r="I154" s="62" t="s">
        <v>275</v>
      </c>
    </row>
    <row r="155" spans="2:9" ht="30" x14ac:dyDescent="0.25">
      <c r="B155" s="47">
        <f t="shared" si="7"/>
        <v>119</v>
      </c>
      <c r="C155" s="50" t="s">
        <v>508</v>
      </c>
      <c r="D155" s="259"/>
      <c r="E155" s="50" t="s">
        <v>438</v>
      </c>
      <c r="F155" s="51">
        <v>16000</v>
      </c>
      <c r="G155" s="51">
        <v>0</v>
      </c>
      <c r="H155" s="170"/>
      <c r="I155" s="62" t="s">
        <v>263</v>
      </c>
    </row>
    <row r="156" spans="2:9" ht="30" x14ac:dyDescent="0.25">
      <c r="B156" s="47">
        <f t="shared" si="7"/>
        <v>120</v>
      </c>
      <c r="C156" s="50" t="s">
        <v>508</v>
      </c>
      <c r="D156" s="259"/>
      <c r="E156" s="50" t="s">
        <v>439</v>
      </c>
      <c r="F156" s="51">
        <v>40000</v>
      </c>
      <c r="G156" s="51">
        <v>0</v>
      </c>
      <c r="H156" s="170"/>
      <c r="I156" s="62" t="s">
        <v>276</v>
      </c>
    </row>
    <row r="157" spans="2:9" ht="30" x14ac:dyDescent="0.25">
      <c r="B157" s="47">
        <f t="shared" si="7"/>
        <v>121</v>
      </c>
      <c r="C157" s="50" t="s">
        <v>508</v>
      </c>
      <c r="D157" s="259"/>
      <c r="E157" s="50" t="s">
        <v>440</v>
      </c>
      <c r="F157" s="51">
        <v>10000</v>
      </c>
      <c r="G157" s="51">
        <v>0</v>
      </c>
      <c r="H157" s="170"/>
      <c r="I157" s="62" t="s">
        <v>225</v>
      </c>
    </row>
    <row r="158" spans="2:9" ht="30" x14ac:dyDescent="0.25">
      <c r="B158" s="47">
        <f t="shared" si="7"/>
        <v>122</v>
      </c>
      <c r="C158" s="50" t="s">
        <v>508</v>
      </c>
      <c r="D158" s="259"/>
      <c r="E158" s="50" t="s">
        <v>441</v>
      </c>
      <c r="F158" s="51">
        <v>40000</v>
      </c>
      <c r="G158" s="51">
        <v>0</v>
      </c>
      <c r="H158" s="170"/>
      <c r="I158" s="62" t="s">
        <v>225</v>
      </c>
    </row>
    <row r="159" spans="2:9" x14ac:dyDescent="0.25">
      <c r="B159" s="47">
        <f t="shared" si="7"/>
        <v>123</v>
      </c>
      <c r="C159" s="50" t="s">
        <v>508</v>
      </c>
      <c r="D159" s="259"/>
      <c r="E159" s="50" t="s">
        <v>442</v>
      </c>
      <c r="F159" s="51">
        <v>200000</v>
      </c>
      <c r="G159" s="51">
        <f t="shared" ref="G159:G161" si="18">F159*85%</f>
        <v>170000</v>
      </c>
      <c r="H159" s="170">
        <f t="shared" ref="H159" si="19">F159-G159</f>
        <v>30000</v>
      </c>
      <c r="I159" s="62" t="s">
        <v>235</v>
      </c>
    </row>
    <row r="160" spans="2:9" x14ac:dyDescent="0.25">
      <c r="B160" s="47">
        <f t="shared" si="7"/>
        <v>124</v>
      </c>
      <c r="C160" s="50" t="s">
        <v>508</v>
      </c>
      <c r="D160" s="259"/>
      <c r="E160" s="50" t="s">
        <v>443</v>
      </c>
      <c r="F160" s="51">
        <v>1800000</v>
      </c>
      <c r="G160" s="51">
        <v>0</v>
      </c>
      <c r="H160" s="170"/>
      <c r="I160" s="62" t="s">
        <v>225</v>
      </c>
    </row>
    <row r="161" spans="2:9" x14ac:dyDescent="0.25">
      <c r="B161" s="47">
        <f t="shared" si="7"/>
        <v>125</v>
      </c>
      <c r="C161" s="50" t="s">
        <v>277</v>
      </c>
      <c r="D161" s="259"/>
      <c r="E161" s="50" t="s">
        <v>444</v>
      </c>
      <c r="F161" s="51">
        <v>10000000</v>
      </c>
      <c r="G161" s="51">
        <f t="shared" si="18"/>
        <v>8500000</v>
      </c>
      <c r="H161" s="170">
        <f t="shared" ref="H161" si="20">F161-G161</f>
        <v>1500000</v>
      </c>
      <c r="I161" s="62" t="s">
        <v>235</v>
      </c>
    </row>
    <row r="162" spans="2:9" x14ac:dyDescent="0.25">
      <c r="B162" s="47">
        <f t="shared" si="7"/>
        <v>126</v>
      </c>
      <c r="C162" s="50" t="s">
        <v>245</v>
      </c>
      <c r="D162" s="259"/>
      <c r="E162" s="50" t="s">
        <v>445</v>
      </c>
      <c r="F162" s="51">
        <v>60000</v>
      </c>
      <c r="G162" s="51">
        <v>0</v>
      </c>
      <c r="H162" s="170"/>
      <c r="I162" s="62" t="s">
        <v>225</v>
      </c>
    </row>
    <row r="163" spans="2:9" x14ac:dyDescent="0.25">
      <c r="B163" s="47">
        <f t="shared" si="7"/>
        <v>127</v>
      </c>
      <c r="C163" s="50" t="s">
        <v>245</v>
      </c>
      <c r="D163" s="259"/>
      <c r="E163" s="50" t="s">
        <v>446</v>
      </c>
      <c r="F163" s="51">
        <v>450000</v>
      </c>
      <c r="G163" s="51">
        <v>0</v>
      </c>
      <c r="H163" s="170"/>
      <c r="I163" s="62" t="s">
        <v>225</v>
      </c>
    </row>
    <row r="164" spans="2:9" ht="30" x14ac:dyDescent="0.25">
      <c r="B164" s="47">
        <f t="shared" si="7"/>
        <v>128</v>
      </c>
      <c r="C164" s="50" t="s">
        <v>253</v>
      </c>
      <c r="D164" s="259"/>
      <c r="E164" s="50" t="s">
        <v>447</v>
      </c>
      <c r="F164" s="51">
        <v>300000</v>
      </c>
      <c r="G164" s="51">
        <v>0</v>
      </c>
      <c r="H164" s="170"/>
      <c r="I164" s="62" t="s">
        <v>225</v>
      </c>
    </row>
    <row r="165" spans="2:9" ht="30" x14ac:dyDescent="0.25">
      <c r="B165" s="47">
        <f t="shared" si="7"/>
        <v>129</v>
      </c>
      <c r="C165" s="50" t="s">
        <v>253</v>
      </c>
      <c r="D165" s="259"/>
      <c r="E165" s="50" t="s">
        <v>448</v>
      </c>
      <c r="F165" s="51">
        <v>100000</v>
      </c>
      <c r="G165" s="51">
        <f t="shared" ref="G165:G166" si="21">F165*85%</f>
        <v>85000</v>
      </c>
      <c r="H165" s="170">
        <f t="shared" ref="H165:H166" si="22">F165-G165</f>
        <v>15000</v>
      </c>
      <c r="I165" s="62" t="s">
        <v>237</v>
      </c>
    </row>
    <row r="166" spans="2:9" ht="30" x14ac:dyDescent="0.25">
      <c r="B166" s="47">
        <f t="shared" si="7"/>
        <v>130</v>
      </c>
      <c r="C166" s="48" t="s">
        <v>508</v>
      </c>
      <c r="D166" s="258" t="s">
        <v>278</v>
      </c>
      <c r="E166" s="48" t="s">
        <v>449</v>
      </c>
      <c r="F166" s="49">
        <v>1280000</v>
      </c>
      <c r="G166" s="49">
        <f t="shared" si="21"/>
        <v>1088000</v>
      </c>
      <c r="H166" s="169">
        <f t="shared" si="22"/>
        <v>192000</v>
      </c>
      <c r="I166" s="61" t="s">
        <v>237</v>
      </c>
    </row>
    <row r="167" spans="2:9" x14ac:dyDescent="0.25">
      <c r="B167" s="47">
        <f>B166+1</f>
        <v>131</v>
      </c>
      <c r="C167" s="48" t="s">
        <v>508</v>
      </c>
      <c r="D167" s="258"/>
      <c r="E167" s="54" t="s">
        <v>450</v>
      </c>
      <c r="F167" s="116">
        <v>2500000</v>
      </c>
      <c r="G167" s="171">
        <v>0</v>
      </c>
      <c r="H167" s="172">
        <v>0</v>
      </c>
      <c r="I167" s="61" t="s">
        <v>296</v>
      </c>
    </row>
    <row r="168" spans="2:9" x14ac:dyDescent="0.25">
      <c r="B168" s="47">
        <f>B167+1</f>
        <v>132</v>
      </c>
      <c r="C168" s="48" t="s">
        <v>508</v>
      </c>
      <c r="D168" s="258"/>
      <c r="E168" s="48" t="s">
        <v>452</v>
      </c>
      <c r="F168" s="49">
        <v>500000</v>
      </c>
      <c r="G168" s="49">
        <v>0</v>
      </c>
      <c r="H168" s="169"/>
      <c r="I168" s="61" t="s">
        <v>225</v>
      </c>
    </row>
    <row r="169" spans="2:9" x14ac:dyDescent="0.25">
      <c r="B169" s="47">
        <f>B168+1</f>
        <v>133</v>
      </c>
      <c r="C169" s="48" t="s">
        <v>508</v>
      </c>
      <c r="D169" s="258"/>
      <c r="E169" s="48" t="s">
        <v>454</v>
      </c>
      <c r="F169" s="49">
        <v>500000</v>
      </c>
      <c r="G169" s="49">
        <v>0</v>
      </c>
      <c r="H169" s="169"/>
      <c r="I169" s="61" t="s">
        <v>225</v>
      </c>
    </row>
    <row r="170" spans="2:9" x14ac:dyDescent="0.25">
      <c r="B170" s="47">
        <f>B169+1</f>
        <v>134</v>
      </c>
      <c r="C170" s="48" t="s">
        <v>508</v>
      </c>
      <c r="D170" s="258"/>
      <c r="E170" s="48" t="s">
        <v>453</v>
      </c>
      <c r="F170" s="49">
        <v>2500000</v>
      </c>
      <c r="G170" s="49">
        <v>0</v>
      </c>
      <c r="H170" s="169"/>
      <c r="I170" s="61" t="s">
        <v>225</v>
      </c>
    </row>
    <row r="171" spans="2:9" x14ac:dyDescent="0.25">
      <c r="B171" s="47">
        <f t="shared" si="7"/>
        <v>135</v>
      </c>
      <c r="C171" s="48" t="s">
        <v>508</v>
      </c>
      <c r="D171" s="258"/>
      <c r="E171" s="48" t="s">
        <v>455</v>
      </c>
      <c r="F171" s="49">
        <v>1000000</v>
      </c>
      <c r="G171" s="49">
        <v>0</v>
      </c>
      <c r="H171" s="169"/>
      <c r="I171" s="61" t="s">
        <v>225</v>
      </c>
    </row>
    <row r="172" spans="2:9" x14ac:dyDescent="0.25">
      <c r="B172" s="47">
        <f t="shared" si="7"/>
        <v>136</v>
      </c>
      <c r="C172" s="48" t="s">
        <v>508</v>
      </c>
      <c r="D172" s="258"/>
      <c r="E172" s="48" t="s">
        <v>456</v>
      </c>
      <c r="F172" s="49">
        <v>12600000</v>
      </c>
      <c r="G172" s="49">
        <v>0</v>
      </c>
      <c r="H172" s="169"/>
      <c r="I172" s="61" t="s">
        <v>225</v>
      </c>
    </row>
    <row r="173" spans="2:9" x14ac:dyDescent="0.25">
      <c r="B173" s="47">
        <f t="shared" si="7"/>
        <v>137</v>
      </c>
      <c r="C173" s="48" t="s">
        <v>508</v>
      </c>
      <c r="D173" s="258"/>
      <c r="E173" s="48" t="s">
        <v>457</v>
      </c>
      <c r="F173" s="49">
        <v>16800000</v>
      </c>
      <c r="G173" s="49">
        <v>0</v>
      </c>
      <c r="H173" s="169"/>
      <c r="I173" s="61" t="s">
        <v>225</v>
      </c>
    </row>
    <row r="174" spans="2:9" ht="45" x14ac:dyDescent="0.25">
      <c r="B174" s="47">
        <f t="shared" si="7"/>
        <v>138</v>
      </c>
      <c r="C174" s="48" t="s">
        <v>508</v>
      </c>
      <c r="D174" s="258"/>
      <c r="E174" s="48" t="s">
        <v>458</v>
      </c>
      <c r="F174" s="49">
        <v>10000</v>
      </c>
      <c r="G174" s="49">
        <v>0</v>
      </c>
      <c r="H174" s="169"/>
      <c r="I174" s="61" t="s">
        <v>275</v>
      </c>
    </row>
    <row r="175" spans="2:9" ht="30" x14ac:dyDescent="0.25">
      <c r="B175" s="47">
        <f t="shared" si="7"/>
        <v>139</v>
      </c>
      <c r="C175" s="48" t="s">
        <v>508</v>
      </c>
      <c r="D175" s="258"/>
      <c r="E175" s="48" t="s">
        <v>459</v>
      </c>
      <c r="F175" s="49">
        <v>10000</v>
      </c>
      <c r="G175" s="49">
        <f t="shared" ref="G175" si="23">F175*85%</f>
        <v>8500</v>
      </c>
      <c r="H175" s="169">
        <f t="shared" ref="H175" si="24">F175-G175</f>
        <v>1500</v>
      </c>
      <c r="I175" s="61" t="s">
        <v>237</v>
      </c>
    </row>
    <row r="176" spans="2:9" ht="30" x14ac:dyDescent="0.25">
      <c r="B176" s="47">
        <f t="shared" si="7"/>
        <v>140</v>
      </c>
      <c r="C176" s="48" t="s">
        <v>508</v>
      </c>
      <c r="D176" s="258"/>
      <c r="E176" s="48" t="s">
        <v>460</v>
      </c>
      <c r="F176" s="49">
        <v>100000</v>
      </c>
      <c r="G176" s="49">
        <v>0</v>
      </c>
      <c r="H176" s="169"/>
      <c r="I176" s="61" t="s">
        <v>279</v>
      </c>
    </row>
    <row r="177" spans="2:9" ht="30" x14ac:dyDescent="0.25">
      <c r="B177" s="47">
        <f t="shared" si="7"/>
        <v>141</v>
      </c>
      <c r="C177" s="48" t="s">
        <v>508</v>
      </c>
      <c r="D177" s="258"/>
      <c r="E177" s="48" t="s">
        <v>461</v>
      </c>
      <c r="F177" s="49">
        <v>10000</v>
      </c>
      <c r="G177" s="49">
        <v>0</v>
      </c>
      <c r="H177" s="169"/>
      <c r="I177" s="61" t="s">
        <v>279</v>
      </c>
    </row>
    <row r="178" spans="2:9" ht="30" x14ac:dyDescent="0.25">
      <c r="B178" s="47">
        <f t="shared" si="7"/>
        <v>142</v>
      </c>
      <c r="C178" s="48" t="s">
        <v>508</v>
      </c>
      <c r="D178" s="258"/>
      <c r="E178" s="48" t="s">
        <v>462</v>
      </c>
      <c r="F178" s="49">
        <v>40000</v>
      </c>
      <c r="G178" s="49">
        <v>0</v>
      </c>
      <c r="H178" s="169"/>
      <c r="I178" s="61" t="s">
        <v>279</v>
      </c>
    </row>
    <row r="179" spans="2:9" ht="45" x14ac:dyDescent="0.25">
      <c r="B179" s="47">
        <f t="shared" si="7"/>
        <v>143</v>
      </c>
      <c r="C179" s="48" t="s">
        <v>508</v>
      </c>
      <c r="D179" s="258"/>
      <c r="E179" s="48" t="s">
        <v>463</v>
      </c>
      <c r="F179" s="49">
        <v>16000</v>
      </c>
      <c r="G179" s="49">
        <v>0</v>
      </c>
      <c r="H179" s="169"/>
      <c r="I179" s="61" t="s">
        <v>275</v>
      </c>
    </row>
    <row r="180" spans="2:9" x14ac:dyDescent="0.25">
      <c r="B180" s="47">
        <f>B179+1</f>
        <v>144</v>
      </c>
      <c r="C180" s="48" t="s">
        <v>508</v>
      </c>
      <c r="D180" s="258"/>
      <c r="E180" s="48" t="s">
        <v>464</v>
      </c>
      <c r="F180" s="49">
        <v>10000</v>
      </c>
      <c r="G180" s="49">
        <v>0</v>
      </c>
      <c r="H180" s="169"/>
      <c r="I180" s="61" t="s">
        <v>225</v>
      </c>
    </row>
    <row r="181" spans="2:9" x14ac:dyDescent="0.25">
      <c r="B181" s="47">
        <f>B180+1</f>
        <v>145</v>
      </c>
      <c r="C181" s="48" t="s">
        <v>245</v>
      </c>
      <c r="D181" s="258"/>
      <c r="E181" s="48" t="s">
        <v>465</v>
      </c>
      <c r="F181" s="49">
        <v>6500</v>
      </c>
      <c r="G181" s="49">
        <v>0</v>
      </c>
      <c r="H181" s="169"/>
      <c r="I181" s="61" t="s">
        <v>225</v>
      </c>
    </row>
    <row r="182" spans="2:9" x14ac:dyDescent="0.25">
      <c r="B182" s="47">
        <f t="shared" si="7"/>
        <v>146</v>
      </c>
      <c r="C182" s="48" t="s">
        <v>247</v>
      </c>
      <c r="D182" s="258"/>
      <c r="E182" s="48" t="s">
        <v>466</v>
      </c>
      <c r="F182" s="49">
        <v>0</v>
      </c>
      <c r="G182" s="49">
        <v>0</v>
      </c>
      <c r="H182" s="169"/>
      <c r="I182" s="61" t="s">
        <v>280</v>
      </c>
    </row>
    <row r="183" spans="2:9" ht="30" x14ac:dyDescent="0.25">
      <c r="B183" s="47">
        <f t="shared" si="7"/>
        <v>147</v>
      </c>
      <c r="C183" s="50" t="s">
        <v>508</v>
      </c>
      <c r="D183" s="52" t="s">
        <v>281</v>
      </c>
      <c r="E183" s="50" t="s">
        <v>282</v>
      </c>
      <c r="F183" s="51">
        <v>10000000</v>
      </c>
      <c r="G183" s="51">
        <f t="shared" ref="G183:G186" si="25">F183*85%</f>
        <v>8500000</v>
      </c>
      <c r="H183" s="170">
        <f t="shared" ref="H183:H186" si="26">F183-G183</f>
        <v>1500000</v>
      </c>
      <c r="I183" s="62" t="s">
        <v>235</v>
      </c>
    </row>
    <row r="184" spans="2:9" ht="60" customHeight="1" x14ac:dyDescent="0.25">
      <c r="B184" s="47">
        <f t="shared" si="7"/>
        <v>148</v>
      </c>
      <c r="C184" s="48" t="s">
        <v>508</v>
      </c>
      <c r="D184" s="258" t="s">
        <v>283</v>
      </c>
      <c r="E184" s="48" t="s">
        <v>284</v>
      </c>
      <c r="F184" s="49">
        <v>6000000</v>
      </c>
      <c r="G184" s="49">
        <f t="shared" si="25"/>
        <v>5100000</v>
      </c>
      <c r="H184" s="169">
        <f t="shared" si="26"/>
        <v>900000</v>
      </c>
      <c r="I184" s="61" t="s">
        <v>235</v>
      </c>
    </row>
    <row r="185" spans="2:9" x14ac:dyDescent="0.25">
      <c r="B185" s="47">
        <f t="shared" si="7"/>
        <v>149</v>
      </c>
      <c r="C185" s="48" t="s">
        <v>508</v>
      </c>
      <c r="D185" s="258"/>
      <c r="E185" s="48" t="s">
        <v>285</v>
      </c>
      <c r="F185" s="49">
        <v>2000000</v>
      </c>
      <c r="G185" s="49">
        <f t="shared" si="25"/>
        <v>1700000</v>
      </c>
      <c r="H185" s="169">
        <f t="shared" si="26"/>
        <v>300000</v>
      </c>
      <c r="I185" s="61" t="s">
        <v>235</v>
      </c>
    </row>
    <row r="186" spans="2:9" x14ac:dyDescent="0.25">
      <c r="B186" s="47">
        <f t="shared" si="7"/>
        <v>150</v>
      </c>
      <c r="C186" s="48" t="s">
        <v>508</v>
      </c>
      <c r="D186" s="258"/>
      <c r="E186" s="48" t="s">
        <v>286</v>
      </c>
      <c r="F186" s="49">
        <v>1250000</v>
      </c>
      <c r="G186" s="49">
        <f t="shared" si="25"/>
        <v>1062500</v>
      </c>
      <c r="H186" s="169">
        <f t="shared" si="26"/>
        <v>187500</v>
      </c>
      <c r="I186" s="61" t="s">
        <v>235</v>
      </c>
    </row>
    <row r="187" spans="2:9" ht="30" customHeight="1" x14ac:dyDescent="0.25">
      <c r="B187" s="47">
        <f>B186+1</f>
        <v>151</v>
      </c>
      <c r="C187" s="50" t="s">
        <v>508</v>
      </c>
      <c r="D187" s="259" t="s">
        <v>287</v>
      </c>
      <c r="E187" s="50" t="s">
        <v>467</v>
      </c>
      <c r="F187" s="51">
        <v>115200</v>
      </c>
      <c r="G187" s="51">
        <v>0</v>
      </c>
      <c r="H187" s="170"/>
      <c r="I187" s="62" t="s">
        <v>288</v>
      </c>
    </row>
    <row r="188" spans="2:9" ht="150" x14ac:dyDescent="0.25">
      <c r="B188" s="47">
        <f>B187+1</f>
        <v>152</v>
      </c>
      <c r="C188" s="133" t="s">
        <v>472</v>
      </c>
      <c r="D188" s="260"/>
      <c r="E188" s="133" t="s">
        <v>468</v>
      </c>
      <c r="F188" s="134">
        <v>1000</v>
      </c>
      <c r="G188" s="134">
        <v>0</v>
      </c>
      <c r="H188" s="173"/>
      <c r="I188" s="62" t="s">
        <v>288</v>
      </c>
    </row>
    <row r="189" spans="2:9" ht="150" x14ac:dyDescent="0.25">
      <c r="B189" s="47">
        <f>B188+1</f>
        <v>153</v>
      </c>
      <c r="C189" s="133" t="s">
        <v>472</v>
      </c>
      <c r="D189" s="260"/>
      <c r="E189" s="133" t="s">
        <v>469</v>
      </c>
      <c r="F189" s="134">
        <v>1000</v>
      </c>
      <c r="G189" s="134">
        <v>0</v>
      </c>
      <c r="H189" s="173"/>
      <c r="I189" s="62" t="s">
        <v>288</v>
      </c>
    </row>
    <row r="190" spans="2:9" ht="30" customHeight="1" x14ac:dyDescent="0.25">
      <c r="B190" s="47">
        <f>B189+1</f>
        <v>154</v>
      </c>
      <c r="C190" s="50" t="s">
        <v>508</v>
      </c>
      <c r="D190" s="260"/>
      <c r="E190" s="133" t="s">
        <v>470</v>
      </c>
      <c r="F190" s="134">
        <v>115200</v>
      </c>
      <c r="G190" s="134">
        <v>0</v>
      </c>
      <c r="H190" s="173"/>
      <c r="I190" s="62" t="s">
        <v>288</v>
      </c>
    </row>
    <row r="191" spans="2:9" ht="30.75" thickBot="1" x14ac:dyDescent="0.3">
      <c r="B191" s="174">
        <f>B188+1</f>
        <v>153</v>
      </c>
      <c r="C191" s="133" t="s">
        <v>508</v>
      </c>
      <c r="D191" s="260"/>
      <c r="E191" s="133" t="s">
        <v>471</v>
      </c>
      <c r="F191" s="134">
        <v>10000</v>
      </c>
      <c r="G191" s="134">
        <f t="shared" ref="G191" si="27">F191*85%</f>
        <v>8500</v>
      </c>
      <c r="H191" s="173">
        <f t="shared" ref="H191" si="28">F191-G191</f>
        <v>1500</v>
      </c>
      <c r="I191" s="175" t="s">
        <v>235</v>
      </c>
    </row>
    <row r="192" spans="2:9" ht="15.75" thickBot="1" x14ac:dyDescent="0.3">
      <c r="B192" s="176"/>
      <c r="C192" s="177"/>
      <c r="D192" s="177"/>
      <c r="E192" s="178" t="s">
        <v>503</v>
      </c>
      <c r="F192" s="179">
        <f>SUM(F37:F191)</f>
        <v>605241873</v>
      </c>
      <c r="G192" s="182">
        <f>SUM(G37:G191)</f>
        <v>104928250</v>
      </c>
      <c r="H192" s="180"/>
      <c r="I192" s="181"/>
    </row>
    <row r="193" spans="2:9" ht="15.75" thickBot="1" x14ac:dyDescent="0.3">
      <c r="B193" s="261" t="s">
        <v>53</v>
      </c>
      <c r="C193" s="262"/>
      <c r="D193" s="262"/>
      <c r="E193" s="262"/>
      <c r="F193" s="262"/>
      <c r="G193" s="262"/>
      <c r="H193" s="262"/>
      <c r="I193" s="263"/>
    </row>
    <row r="194" spans="2:9" x14ac:dyDescent="0.25">
      <c r="B194" s="9">
        <v>1</v>
      </c>
      <c r="C194" s="4" t="s">
        <v>508</v>
      </c>
      <c r="D194" s="4" t="s">
        <v>18</v>
      </c>
      <c r="E194" s="4" t="s">
        <v>19</v>
      </c>
      <c r="F194" s="90">
        <v>300000</v>
      </c>
      <c r="G194" s="90">
        <f>F194*85%</f>
        <v>255000</v>
      </c>
      <c r="H194" s="89">
        <f>F194*15%</f>
        <v>45000</v>
      </c>
      <c r="I194" s="41" t="s">
        <v>31</v>
      </c>
    </row>
    <row r="195" spans="2:9" ht="30" x14ac:dyDescent="0.25">
      <c r="B195" s="9">
        <f>B194+1</f>
        <v>2</v>
      </c>
      <c r="C195" s="5" t="s">
        <v>508</v>
      </c>
      <c r="D195" s="5" t="s">
        <v>18</v>
      </c>
      <c r="E195" s="4" t="s">
        <v>298</v>
      </c>
      <c r="F195" s="90">
        <v>20000000</v>
      </c>
      <c r="G195" s="90">
        <f t="shared" ref="G195:G213" si="29">F195*85%</f>
        <v>17000000</v>
      </c>
      <c r="H195" s="89">
        <f t="shared" ref="H195:H213" si="30">F195*15%</f>
        <v>3000000</v>
      </c>
      <c r="I195" s="35" t="s">
        <v>179</v>
      </c>
    </row>
    <row r="196" spans="2:9" x14ac:dyDescent="0.25">
      <c r="B196" s="131">
        <f>B195+1</f>
        <v>3</v>
      </c>
      <c r="C196" s="5" t="s">
        <v>508</v>
      </c>
      <c r="D196" s="5" t="s">
        <v>18</v>
      </c>
      <c r="E196" s="4" t="s">
        <v>365</v>
      </c>
      <c r="F196" s="90">
        <v>7000000</v>
      </c>
      <c r="G196" s="90">
        <v>5950000</v>
      </c>
      <c r="H196" s="89">
        <v>1050000</v>
      </c>
      <c r="I196" s="35" t="s">
        <v>179</v>
      </c>
    </row>
    <row r="197" spans="2:9" x14ac:dyDescent="0.25">
      <c r="B197" s="9">
        <f>B196+1</f>
        <v>4</v>
      </c>
      <c r="C197" s="5" t="s">
        <v>508</v>
      </c>
      <c r="D197" s="5" t="s">
        <v>18</v>
      </c>
      <c r="E197" s="4" t="s">
        <v>512</v>
      </c>
      <c r="F197" s="90">
        <v>900000</v>
      </c>
      <c r="G197" s="90">
        <f>F197*85%</f>
        <v>765000</v>
      </c>
      <c r="H197" s="89">
        <f>F197*15%</f>
        <v>135000</v>
      </c>
      <c r="I197" s="35" t="s">
        <v>179</v>
      </c>
    </row>
    <row r="198" spans="2:9" x14ac:dyDescent="0.25">
      <c r="B198" s="86">
        <f>B197+1</f>
        <v>5</v>
      </c>
      <c r="C198" s="5" t="s">
        <v>508</v>
      </c>
      <c r="D198" s="5" t="s">
        <v>18</v>
      </c>
      <c r="E198" s="4" t="s">
        <v>294</v>
      </c>
      <c r="F198" s="90">
        <v>13300000</v>
      </c>
      <c r="G198" s="90">
        <f>F198*85%</f>
        <v>11305000</v>
      </c>
      <c r="H198" s="89">
        <f>F198*15%</f>
        <v>1995000</v>
      </c>
      <c r="I198" s="35" t="s">
        <v>179</v>
      </c>
    </row>
    <row r="199" spans="2:9" x14ac:dyDescent="0.25">
      <c r="B199" s="9">
        <f>B198+1</f>
        <v>6</v>
      </c>
      <c r="C199" s="5" t="s">
        <v>508</v>
      </c>
      <c r="D199" s="5" t="s">
        <v>18</v>
      </c>
      <c r="E199" s="5" t="s">
        <v>515</v>
      </c>
      <c r="F199" s="91">
        <v>15000</v>
      </c>
      <c r="G199" s="90">
        <f t="shared" si="29"/>
        <v>12750</v>
      </c>
      <c r="H199" s="89">
        <f t="shared" si="30"/>
        <v>2250</v>
      </c>
      <c r="I199" s="35" t="s">
        <v>31</v>
      </c>
    </row>
    <row r="200" spans="2:9" x14ac:dyDescent="0.25">
      <c r="B200" s="9">
        <f t="shared" ref="B200:B213" si="31">B199+1</f>
        <v>7</v>
      </c>
      <c r="C200" s="5" t="s">
        <v>508</v>
      </c>
      <c r="D200" s="5" t="s">
        <v>18</v>
      </c>
      <c r="E200" s="5" t="s">
        <v>27</v>
      </c>
      <c r="F200" s="91">
        <v>7700000</v>
      </c>
      <c r="G200" s="90">
        <f t="shared" si="29"/>
        <v>6545000</v>
      </c>
      <c r="H200" s="89">
        <f t="shared" si="30"/>
        <v>1155000</v>
      </c>
      <c r="I200" s="35" t="s">
        <v>31</v>
      </c>
    </row>
    <row r="201" spans="2:9" x14ac:dyDescent="0.25">
      <c r="B201" s="9">
        <f t="shared" si="31"/>
        <v>8</v>
      </c>
      <c r="C201" s="5" t="s">
        <v>508</v>
      </c>
      <c r="D201" s="5" t="s">
        <v>18</v>
      </c>
      <c r="E201" s="5" t="s">
        <v>28</v>
      </c>
      <c r="F201" s="91">
        <v>5000000</v>
      </c>
      <c r="G201" s="90">
        <f t="shared" si="29"/>
        <v>4250000</v>
      </c>
      <c r="H201" s="89">
        <f t="shared" si="30"/>
        <v>750000</v>
      </c>
      <c r="I201" s="35" t="s">
        <v>179</v>
      </c>
    </row>
    <row r="202" spans="2:9" x14ac:dyDescent="0.25">
      <c r="B202" s="9">
        <f t="shared" si="31"/>
        <v>9</v>
      </c>
      <c r="C202" s="5" t="s">
        <v>508</v>
      </c>
      <c r="D202" s="5" t="s">
        <v>18</v>
      </c>
      <c r="E202" s="4" t="s">
        <v>364</v>
      </c>
      <c r="F202" s="90">
        <v>7000000</v>
      </c>
      <c r="G202" s="90">
        <f t="shared" si="29"/>
        <v>5950000</v>
      </c>
      <c r="H202" s="89">
        <f t="shared" si="30"/>
        <v>1050000</v>
      </c>
      <c r="I202" s="35" t="s">
        <v>179</v>
      </c>
    </row>
    <row r="203" spans="2:9" x14ac:dyDescent="0.25">
      <c r="B203" s="131">
        <f>B202+1</f>
        <v>10</v>
      </c>
      <c r="C203" s="5" t="s">
        <v>508</v>
      </c>
      <c r="D203" s="5" t="s">
        <v>18</v>
      </c>
      <c r="E203" s="5" t="s">
        <v>501</v>
      </c>
      <c r="F203" s="91">
        <v>10000000</v>
      </c>
      <c r="G203" s="90">
        <f t="shared" si="29"/>
        <v>8500000</v>
      </c>
      <c r="H203" s="89">
        <f t="shared" si="30"/>
        <v>1500000</v>
      </c>
      <c r="I203" s="35" t="s">
        <v>191</v>
      </c>
    </row>
    <row r="204" spans="2:9" x14ac:dyDescent="0.25">
      <c r="B204" s="9">
        <f>B203+1</f>
        <v>11</v>
      </c>
      <c r="C204" s="5" t="s">
        <v>508</v>
      </c>
      <c r="D204" s="5" t="s">
        <v>18</v>
      </c>
      <c r="E204" s="5" t="s">
        <v>23</v>
      </c>
      <c r="F204" s="91">
        <v>20000000</v>
      </c>
      <c r="G204" s="90">
        <f t="shared" si="29"/>
        <v>17000000</v>
      </c>
      <c r="H204" s="89">
        <f t="shared" si="30"/>
        <v>3000000</v>
      </c>
      <c r="I204" s="35" t="s">
        <v>182</v>
      </c>
    </row>
    <row r="205" spans="2:9" x14ac:dyDescent="0.25">
      <c r="B205" s="9">
        <f t="shared" si="31"/>
        <v>12</v>
      </c>
      <c r="C205" s="53" t="s">
        <v>508</v>
      </c>
      <c r="D205" s="5" t="s">
        <v>18</v>
      </c>
      <c r="E205" s="5" t="s">
        <v>24</v>
      </c>
      <c r="F205" s="91">
        <v>5900000</v>
      </c>
      <c r="G205" s="90">
        <f t="shared" si="29"/>
        <v>5015000</v>
      </c>
      <c r="H205" s="89">
        <f t="shared" si="30"/>
        <v>885000</v>
      </c>
      <c r="I205" s="35" t="s">
        <v>22</v>
      </c>
    </row>
    <row r="206" spans="2:9" ht="17.25" customHeight="1" x14ac:dyDescent="0.25">
      <c r="B206" s="9">
        <f t="shared" si="31"/>
        <v>13</v>
      </c>
      <c r="C206" s="53" t="s">
        <v>508</v>
      </c>
      <c r="D206" s="5" t="s">
        <v>18</v>
      </c>
      <c r="E206" s="5" t="s">
        <v>26</v>
      </c>
      <c r="F206" s="91">
        <v>25000000</v>
      </c>
      <c r="G206" s="90">
        <f t="shared" si="29"/>
        <v>21250000</v>
      </c>
      <c r="H206" s="89">
        <f t="shared" si="30"/>
        <v>3750000</v>
      </c>
      <c r="I206" s="35" t="s">
        <v>183</v>
      </c>
    </row>
    <row r="207" spans="2:9" ht="15" customHeight="1" x14ac:dyDescent="0.25">
      <c r="B207" s="9">
        <f t="shared" si="31"/>
        <v>14</v>
      </c>
      <c r="C207" s="53" t="s">
        <v>508</v>
      </c>
      <c r="D207" s="5" t="s">
        <v>18</v>
      </c>
      <c r="E207" s="5" t="s">
        <v>25</v>
      </c>
      <c r="F207" s="91">
        <v>10000000</v>
      </c>
      <c r="G207" s="90">
        <f t="shared" si="29"/>
        <v>8500000</v>
      </c>
      <c r="H207" s="89">
        <f t="shared" si="30"/>
        <v>1500000</v>
      </c>
      <c r="I207" s="35" t="s">
        <v>31</v>
      </c>
    </row>
    <row r="208" spans="2:9" x14ac:dyDescent="0.25">
      <c r="B208" s="9">
        <f t="shared" si="31"/>
        <v>15</v>
      </c>
      <c r="C208" s="53" t="s">
        <v>508</v>
      </c>
      <c r="D208" s="5" t="s">
        <v>18</v>
      </c>
      <c r="E208" s="5" t="s">
        <v>516</v>
      </c>
      <c r="F208" s="91">
        <v>1650000</v>
      </c>
      <c r="G208" s="90">
        <f t="shared" si="29"/>
        <v>1402500</v>
      </c>
      <c r="H208" s="89">
        <f t="shared" si="30"/>
        <v>247500</v>
      </c>
      <c r="I208" s="35" t="s">
        <v>31</v>
      </c>
    </row>
    <row r="209" spans="2:9" x14ac:dyDescent="0.25">
      <c r="B209" s="9">
        <f t="shared" si="31"/>
        <v>16</v>
      </c>
      <c r="C209" s="5" t="s">
        <v>508</v>
      </c>
      <c r="D209" s="5" t="s">
        <v>18</v>
      </c>
      <c r="E209" s="5" t="s">
        <v>36</v>
      </c>
      <c r="F209" s="91">
        <v>26800000</v>
      </c>
      <c r="G209" s="90">
        <f t="shared" si="29"/>
        <v>22780000</v>
      </c>
      <c r="H209" s="89">
        <f t="shared" si="30"/>
        <v>4020000</v>
      </c>
      <c r="I209" s="35" t="s">
        <v>31</v>
      </c>
    </row>
    <row r="210" spans="2:9" x14ac:dyDescent="0.25">
      <c r="B210" s="9">
        <f t="shared" si="31"/>
        <v>17</v>
      </c>
      <c r="C210" s="5" t="s">
        <v>508</v>
      </c>
      <c r="D210" s="5" t="s">
        <v>18</v>
      </c>
      <c r="E210" s="5" t="s">
        <v>37</v>
      </c>
      <c r="F210" s="91">
        <v>2900000</v>
      </c>
      <c r="G210" s="90">
        <f t="shared" si="29"/>
        <v>2465000</v>
      </c>
      <c r="H210" s="89">
        <f t="shared" si="30"/>
        <v>435000</v>
      </c>
      <c r="I210" s="35" t="s">
        <v>31</v>
      </c>
    </row>
    <row r="211" spans="2:9" x14ac:dyDescent="0.25">
      <c r="B211" s="9">
        <f t="shared" si="31"/>
        <v>18</v>
      </c>
      <c r="C211" s="5" t="s">
        <v>508</v>
      </c>
      <c r="D211" s="5" t="s">
        <v>18</v>
      </c>
      <c r="E211" s="5" t="s">
        <v>20</v>
      </c>
      <c r="F211" s="91">
        <v>0</v>
      </c>
      <c r="G211" s="90">
        <f t="shared" si="29"/>
        <v>0</v>
      </c>
      <c r="H211" s="89">
        <f t="shared" si="30"/>
        <v>0</v>
      </c>
      <c r="I211" s="35" t="s">
        <v>21</v>
      </c>
    </row>
    <row r="212" spans="2:9" x14ac:dyDescent="0.25">
      <c r="B212" s="9">
        <f t="shared" si="31"/>
        <v>19</v>
      </c>
      <c r="C212" s="5" t="s">
        <v>508</v>
      </c>
      <c r="D212" s="5" t="s">
        <v>18</v>
      </c>
      <c r="E212" s="5" t="s">
        <v>29</v>
      </c>
      <c r="F212" s="91">
        <v>1350000</v>
      </c>
      <c r="G212" s="90">
        <f t="shared" si="29"/>
        <v>1147500</v>
      </c>
      <c r="H212" s="89">
        <f t="shared" si="30"/>
        <v>202500</v>
      </c>
      <c r="I212" s="35" t="s">
        <v>31</v>
      </c>
    </row>
    <row r="213" spans="2:9" x14ac:dyDescent="0.25">
      <c r="B213" s="9">
        <f t="shared" si="31"/>
        <v>20</v>
      </c>
      <c r="C213" s="5" t="s">
        <v>508</v>
      </c>
      <c r="D213" s="5" t="s">
        <v>18</v>
      </c>
      <c r="E213" s="5" t="s">
        <v>30</v>
      </c>
      <c r="F213" s="91">
        <v>250000</v>
      </c>
      <c r="G213" s="90">
        <f t="shared" si="29"/>
        <v>212500</v>
      </c>
      <c r="H213" s="89">
        <f t="shared" si="30"/>
        <v>37500</v>
      </c>
      <c r="I213" s="35" t="s">
        <v>31</v>
      </c>
    </row>
    <row r="214" spans="2:9" x14ac:dyDescent="0.25">
      <c r="B214" s="66">
        <f>B213+1</f>
        <v>21</v>
      </c>
      <c r="C214" s="5" t="s">
        <v>508</v>
      </c>
      <c r="D214" s="5" t="s">
        <v>18</v>
      </c>
      <c r="E214" s="13" t="s">
        <v>17</v>
      </c>
      <c r="F214" s="95">
        <v>7500000</v>
      </c>
      <c r="G214" s="90">
        <v>6375000</v>
      </c>
      <c r="H214" s="89">
        <v>1125000</v>
      </c>
      <c r="I214" s="35" t="s">
        <v>31</v>
      </c>
    </row>
    <row r="215" spans="2:9" ht="16.5" customHeight="1" x14ac:dyDescent="0.25">
      <c r="B215" s="9">
        <f>B214+1</f>
        <v>22</v>
      </c>
      <c r="C215" s="53" t="s">
        <v>508</v>
      </c>
      <c r="D215" s="13" t="s">
        <v>18</v>
      </c>
      <c r="E215" s="101" t="s">
        <v>297</v>
      </c>
      <c r="F215" s="103">
        <v>1761720</v>
      </c>
      <c r="G215" s="104">
        <f>F215</f>
        <v>1761720</v>
      </c>
      <c r="H215" s="105">
        <v>0</v>
      </c>
      <c r="I215" s="102" t="s">
        <v>21</v>
      </c>
    </row>
    <row r="216" spans="2:9" ht="15.75" thickBot="1" x14ac:dyDescent="0.3">
      <c r="B216" s="249"/>
      <c r="C216" s="250"/>
      <c r="D216" s="251"/>
      <c r="E216" s="38" t="s">
        <v>499</v>
      </c>
      <c r="F216" s="135">
        <f>SUM(F194:F215)</f>
        <v>174326720</v>
      </c>
      <c r="G216" s="156">
        <f>SUM(G194:G215)</f>
        <v>148441970</v>
      </c>
      <c r="H216" s="14"/>
      <c r="I216" s="16"/>
    </row>
    <row r="217" spans="2:9" ht="15.75" thickBot="1" x14ac:dyDescent="0.3">
      <c r="B217" s="270" t="s">
        <v>486</v>
      </c>
      <c r="C217" s="271"/>
      <c r="D217" s="271"/>
      <c r="E217" s="271"/>
      <c r="F217" s="271"/>
      <c r="G217" s="271"/>
      <c r="H217" s="271"/>
      <c r="I217" s="272"/>
    </row>
    <row r="218" spans="2:9" x14ac:dyDescent="0.25">
      <c r="B218" s="8">
        <v>1</v>
      </c>
      <c r="C218" s="6" t="s">
        <v>508</v>
      </c>
      <c r="D218" s="6"/>
      <c r="E218" s="150" t="s">
        <v>487</v>
      </c>
      <c r="F218" s="140"/>
      <c r="G218" s="141"/>
      <c r="H218" s="142"/>
      <c r="I218" s="143" t="s">
        <v>235</v>
      </c>
    </row>
    <row r="219" spans="2:9" ht="30" x14ac:dyDescent="0.25">
      <c r="B219" s="132">
        <f>1+B218</f>
        <v>2</v>
      </c>
      <c r="C219" s="5" t="s">
        <v>508</v>
      </c>
      <c r="D219" s="5"/>
      <c r="E219" s="53" t="s">
        <v>488</v>
      </c>
      <c r="F219" s="137"/>
      <c r="G219" s="138"/>
      <c r="H219" s="139"/>
      <c r="I219" s="144" t="s">
        <v>235</v>
      </c>
    </row>
    <row r="220" spans="2:9" ht="30" x14ac:dyDescent="0.25">
      <c r="B220" s="132">
        <f t="shared" ref="B220:B226" si="32">1+B219</f>
        <v>3</v>
      </c>
      <c r="C220" s="5" t="s">
        <v>508</v>
      </c>
      <c r="D220" s="5"/>
      <c r="E220" s="53" t="s">
        <v>489</v>
      </c>
      <c r="F220" s="137"/>
      <c r="G220" s="138"/>
      <c r="H220" s="139"/>
      <c r="I220" s="144" t="s">
        <v>235</v>
      </c>
    </row>
    <row r="221" spans="2:9" ht="30" x14ac:dyDescent="0.25">
      <c r="B221" s="132">
        <f t="shared" si="32"/>
        <v>4</v>
      </c>
      <c r="C221" s="5" t="s">
        <v>508</v>
      </c>
      <c r="D221" s="5"/>
      <c r="E221" s="53" t="s">
        <v>490</v>
      </c>
      <c r="F221" s="137"/>
      <c r="G221" s="138"/>
      <c r="H221" s="139"/>
      <c r="I221" s="144" t="s">
        <v>235</v>
      </c>
    </row>
    <row r="222" spans="2:9" ht="30" x14ac:dyDescent="0.25">
      <c r="B222" s="132">
        <f t="shared" si="32"/>
        <v>5</v>
      </c>
      <c r="C222" s="5" t="s">
        <v>508</v>
      </c>
      <c r="D222" s="5"/>
      <c r="E222" s="53" t="s">
        <v>491</v>
      </c>
      <c r="F222" s="137"/>
      <c r="G222" s="138"/>
      <c r="H222" s="139"/>
      <c r="I222" s="144" t="s">
        <v>235</v>
      </c>
    </row>
    <row r="223" spans="2:9" ht="15" customHeight="1" x14ac:dyDescent="0.25">
      <c r="B223" s="132">
        <f t="shared" si="32"/>
        <v>6</v>
      </c>
      <c r="C223" s="5" t="s">
        <v>508</v>
      </c>
      <c r="D223" s="5"/>
      <c r="E223" s="53" t="s">
        <v>492</v>
      </c>
      <c r="F223" s="137"/>
      <c r="G223" s="138"/>
      <c r="H223" s="139"/>
      <c r="I223" s="144" t="s">
        <v>235</v>
      </c>
    </row>
    <row r="224" spans="2:9" ht="30" x14ac:dyDescent="0.25">
      <c r="B224" s="132">
        <f t="shared" si="32"/>
        <v>7</v>
      </c>
      <c r="C224" s="5" t="s">
        <v>508</v>
      </c>
      <c r="D224" s="5"/>
      <c r="E224" s="53" t="s">
        <v>493</v>
      </c>
      <c r="F224" s="137"/>
      <c r="G224" s="138"/>
      <c r="H224" s="139"/>
      <c r="I224" s="144" t="s">
        <v>235</v>
      </c>
    </row>
    <row r="225" spans="2:9" ht="15" customHeight="1" x14ac:dyDescent="0.25">
      <c r="B225" s="132">
        <f t="shared" si="32"/>
        <v>8</v>
      </c>
      <c r="C225" s="5" t="s">
        <v>508</v>
      </c>
      <c r="D225" s="5"/>
      <c r="E225" s="53" t="s">
        <v>494</v>
      </c>
      <c r="F225" s="137"/>
      <c r="G225" s="138"/>
      <c r="H225" s="139"/>
      <c r="I225" s="144" t="s">
        <v>235</v>
      </c>
    </row>
    <row r="226" spans="2:9" ht="30.75" thickBot="1" x14ac:dyDescent="0.3">
      <c r="B226" s="130">
        <f t="shared" si="32"/>
        <v>9</v>
      </c>
      <c r="C226" s="145" t="s">
        <v>508</v>
      </c>
      <c r="D226" s="145"/>
      <c r="E226" s="151" t="s">
        <v>495</v>
      </c>
      <c r="F226" s="146"/>
      <c r="G226" s="147"/>
      <c r="H226" s="148"/>
      <c r="I226" s="149" t="s">
        <v>235</v>
      </c>
    </row>
    <row r="227" spans="2:9" ht="15.75" thickBot="1" x14ac:dyDescent="0.3">
      <c r="B227" s="264" t="s">
        <v>525</v>
      </c>
      <c r="C227" s="265"/>
      <c r="D227" s="265"/>
      <c r="E227" s="265"/>
      <c r="F227" s="265"/>
      <c r="G227" s="265"/>
      <c r="H227" s="265"/>
      <c r="I227" s="266"/>
    </row>
    <row r="228" spans="2:9" ht="30" x14ac:dyDescent="0.25">
      <c r="B228" s="55">
        <v>1</v>
      </c>
      <c r="C228" s="56" t="s">
        <v>508</v>
      </c>
      <c r="D228" s="57"/>
      <c r="E228" s="57" t="s">
        <v>41</v>
      </c>
      <c r="F228" s="106">
        <v>33158000</v>
      </c>
      <c r="G228" s="106"/>
      <c r="H228" s="107"/>
      <c r="I228" s="58" t="s">
        <v>184</v>
      </c>
    </row>
    <row r="229" spans="2:9" ht="30" x14ac:dyDescent="0.25">
      <c r="B229" s="19">
        <f t="shared" ref="B229:B238" si="33">B228+1</f>
        <v>2</v>
      </c>
      <c r="C229" s="54" t="s">
        <v>508</v>
      </c>
      <c r="D229" s="18"/>
      <c r="E229" s="18" t="s">
        <v>42</v>
      </c>
      <c r="F229" s="108">
        <v>39987040</v>
      </c>
      <c r="G229" s="108"/>
      <c r="H229" s="109"/>
      <c r="I229" s="59" t="s">
        <v>184</v>
      </c>
    </row>
    <row r="230" spans="2:9" ht="16.5" customHeight="1" x14ac:dyDescent="0.25">
      <c r="B230" s="19">
        <f t="shared" si="33"/>
        <v>3</v>
      </c>
      <c r="C230" s="54" t="s">
        <v>508</v>
      </c>
      <c r="D230" s="18"/>
      <c r="E230" s="18" t="s">
        <v>43</v>
      </c>
      <c r="F230" s="108">
        <v>29672000</v>
      </c>
      <c r="G230" s="108"/>
      <c r="H230" s="109"/>
      <c r="I230" s="59" t="s">
        <v>184</v>
      </c>
    </row>
    <row r="231" spans="2:9" ht="30" x14ac:dyDescent="0.25">
      <c r="B231" s="19">
        <f t="shared" si="33"/>
        <v>4</v>
      </c>
      <c r="C231" s="54" t="s">
        <v>508</v>
      </c>
      <c r="D231" s="18"/>
      <c r="E231" s="18" t="s">
        <v>44</v>
      </c>
      <c r="F231" s="108">
        <v>35750000</v>
      </c>
      <c r="G231" s="108"/>
      <c r="H231" s="109"/>
      <c r="I231" s="59" t="s">
        <v>184</v>
      </c>
    </row>
    <row r="232" spans="2:9" ht="16.5" customHeight="1" x14ac:dyDescent="0.25">
      <c r="B232" s="19">
        <f t="shared" si="33"/>
        <v>5</v>
      </c>
      <c r="C232" s="54" t="s">
        <v>508</v>
      </c>
      <c r="D232" s="18"/>
      <c r="E232" s="18" t="s">
        <v>45</v>
      </c>
      <c r="F232" s="108">
        <v>20907000</v>
      </c>
      <c r="G232" s="108"/>
      <c r="H232" s="109"/>
      <c r="I232" s="59" t="s">
        <v>184</v>
      </c>
    </row>
    <row r="233" spans="2:9" ht="16.5" customHeight="1" x14ac:dyDescent="0.25">
      <c r="B233" s="19">
        <f t="shared" si="33"/>
        <v>6</v>
      </c>
      <c r="C233" s="54" t="s">
        <v>508</v>
      </c>
      <c r="D233" s="18"/>
      <c r="E233" s="18" t="s">
        <v>46</v>
      </c>
      <c r="F233" s="108">
        <v>23965364.18</v>
      </c>
      <c r="G233" s="108"/>
      <c r="H233" s="109"/>
      <c r="I233" s="59" t="s">
        <v>185</v>
      </c>
    </row>
    <row r="234" spans="2:9" ht="30" x14ac:dyDescent="0.25">
      <c r="B234" s="19">
        <f t="shared" si="33"/>
        <v>7</v>
      </c>
      <c r="C234" s="54" t="s">
        <v>508</v>
      </c>
      <c r="D234" s="18"/>
      <c r="E234" s="18" t="s">
        <v>47</v>
      </c>
      <c r="F234" s="108">
        <v>1000000</v>
      </c>
      <c r="G234" s="108"/>
      <c r="H234" s="109"/>
      <c r="I234" s="59" t="s">
        <v>184</v>
      </c>
    </row>
    <row r="235" spans="2:9" ht="15" customHeight="1" x14ac:dyDescent="0.25">
      <c r="B235" s="19">
        <f t="shared" si="33"/>
        <v>8</v>
      </c>
      <c r="C235" s="54" t="s">
        <v>508</v>
      </c>
      <c r="D235" s="18"/>
      <c r="E235" s="18" t="s">
        <v>48</v>
      </c>
      <c r="F235" s="108">
        <v>10000000</v>
      </c>
      <c r="G235" s="108"/>
      <c r="H235" s="109"/>
      <c r="I235" s="59" t="s">
        <v>184</v>
      </c>
    </row>
    <row r="236" spans="2:9" ht="16.5" customHeight="1" x14ac:dyDescent="0.25">
      <c r="B236" s="19">
        <f t="shared" si="33"/>
        <v>9</v>
      </c>
      <c r="C236" s="54" t="s">
        <v>508</v>
      </c>
      <c r="D236" s="18"/>
      <c r="E236" s="18" t="s">
        <v>49</v>
      </c>
      <c r="F236" s="108">
        <v>25000000</v>
      </c>
      <c r="G236" s="108"/>
      <c r="H236" s="109"/>
      <c r="I236" s="59" t="s">
        <v>194</v>
      </c>
    </row>
    <row r="237" spans="2:9" ht="14.25" customHeight="1" x14ac:dyDescent="0.25">
      <c r="B237" s="19">
        <f t="shared" si="33"/>
        <v>10</v>
      </c>
      <c r="C237" s="54" t="s">
        <v>508</v>
      </c>
      <c r="D237" s="18"/>
      <c r="E237" s="18" t="s">
        <v>50</v>
      </c>
      <c r="F237" s="108">
        <v>20000000</v>
      </c>
      <c r="G237" s="108"/>
      <c r="H237" s="109"/>
      <c r="I237" s="59" t="s">
        <v>194</v>
      </c>
    </row>
    <row r="238" spans="2:9" ht="15" customHeight="1" thickBot="1" x14ac:dyDescent="0.3">
      <c r="B238" s="118">
        <f t="shared" si="33"/>
        <v>11</v>
      </c>
      <c r="C238" s="119" t="s">
        <v>508</v>
      </c>
      <c r="D238" s="120"/>
      <c r="E238" s="120" t="s">
        <v>51</v>
      </c>
      <c r="F238" s="121">
        <v>15000000</v>
      </c>
      <c r="G238" s="121"/>
      <c r="H238" s="122"/>
      <c r="I238" s="123" t="s">
        <v>184</v>
      </c>
    </row>
    <row r="239" spans="2:9" ht="15" customHeight="1" thickBot="1" x14ac:dyDescent="0.3">
      <c r="B239" s="273"/>
      <c r="C239" s="274"/>
      <c r="D239" s="274"/>
      <c r="E239" s="237" t="s">
        <v>528</v>
      </c>
      <c r="F239" s="238">
        <f>SUM(F228:F238)</f>
        <v>254439404.18000001</v>
      </c>
      <c r="G239" s="239"/>
      <c r="H239" s="240"/>
      <c r="I239" s="241"/>
    </row>
    <row r="240" spans="2:9" ht="15" customHeight="1" thickBot="1" x14ac:dyDescent="0.3">
      <c r="B240" s="275" t="s">
        <v>526</v>
      </c>
      <c r="C240" s="276"/>
      <c r="D240" s="276"/>
      <c r="E240" s="276"/>
      <c r="F240" s="276"/>
      <c r="G240" s="276"/>
      <c r="H240" s="276"/>
      <c r="I240" s="277"/>
    </row>
    <row r="241" spans="2:9" ht="30" x14ac:dyDescent="0.25">
      <c r="B241" s="231">
        <v>1</v>
      </c>
      <c r="C241" s="232" t="s">
        <v>508</v>
      </c>
      <c r="D241" s="233"/>
      <c r="E241" s="233" t="s">
        <v>299</v>
      </c>
      <c r="F241" s="234">
        <v>47264874.747474745</v>
      </c>
      <c r="G241" s="234"/>
      <c r="H241" s="235"/>
      <c r="I241" s="236" t="s">
        <v>348</v>
      </c>
    </row>
    <row r="242" spans="2:9" ht="15" customHeight="1" x14ac:dyDescent="0.25">
      <c r="B242" s="118">
        <f>B241+1</f>
        <v>2</v>
      </c>
      <c r="C242" s="119" t="s">
        <v>508</v>
      </c>
      <c r="D242" s="120"/>
      <c r="E242" s="120" t="s">
        <v>300</v>
      </c>
      <c r="F242" s="121">
        <v>10101010.101010101</v>
      </c>
      <c r="G242" s="121"/>
      <c r="H242" s="122"/>
      <c r="I242" s="123" t="s">
        <v>349</v>
      </c>
    </row>
    <row r="243" spans="2:9" ht="15" customHeight="1" x14ac:dyDescent="0.25">
      <c r="B243" s="118">
        <f>B242+1</f>
        <v>3</v>
      </c>
      <c r="C243" s="119" t="s">
        <v>508</v>
      </c>
      <c r="D243" s="120"/>
      <c r="E243" s="120" t="s">
        <v>301</v>
      </c>
      <c r="F243" s="121">
        <v>5656565.656565656</v>
      </c>
      <c r="G243" s="121"/>
      <c r="H243" s="122"/>
      <c r="I243" s="123" t="s">
        <v>349</v>
      </c>
    </row>
    <row r="244" spans="2:9" ht="15" customHeight="1" x14ac:dyDescent="0.25">
      <c r="B244" s="118">
        <f t="shared" ref="B244:B290" si="34">B243+1</f>
        <v>4</v>
      </c>
      <c r="C244" s="119" t="s">
        <v>508</v>
      </c>
      <c r="D244" s="120"/>
      <c r="E244" s="120" t="s">
        <v>302</v>
      </c>
      <c r="F244" s="121">
        <v>4752194.7474747477</v>
      </c>
      <c r="G244" s="121"/>
      <c r="H244" s="122"/>
      <c r="I244" s="123" t="s">
        <v>350</v>
      </c>
    </row>
    <row r="245" spans="2:9" ht="15" customHeight="1" x14ac:dyDescent="0.25">
      <c r="B245" s="118">
        <f t="shared" si="34"/>
        <v>5</v>
      </c>
      <c r="C245" s="119" t="s">
        <v>508</v>
      </c>
      <c r="D245" s="120"/>
      <c r="E245" s="120" t="s">
        <v>303</v>
      </c>
      <c r="F245" s="121">
        <v>1953504.0404040404</v>
      </c>
      <c r="G245" s="121"/>
      <c r="H245" s="122"/>
      <c r="I245" s="123" t="s">
        <v>350</v>
      </c>
    </row>
    <row r="246" spans="2:9" ht="15" customHeight="1" x14ac:dyDescent="0.25">
      <c r="B246" s="118">
        <f t="shared" si="34"/>
        <v>6</v>
      </c>
      <c r="C246" s="119" t="s">
        <v>508</v>
      </c>
      <c r="D246" s="120"/>
      <c r="E246" s="120" t="s">
        <v>304</v>
      </c>
      <c r="F246" s="121">
        <v>5050505.0505050505</v>
      </c>
      <c r="G246" s="121"/>
      <c r="H246" s="122"/>
      <c r="I246" s="123" t="s">
        <v>351</v>
      </c>
    </row>
    <row r="247" spans="2:9" ht="15" customHeight="1" x14ac:dyDescent="0.25">
      <c r="B247" s="118">
        <f t="shared" si="34"/>
        <v>7</v>
      </c>
      <c r="C247" s="119" t="s">
        <v>508</v>
      </c>
      <c r="D247" s="120"/>
      <c r="E247" s="120" t="s">
        <v>305</v>
      </c>
      <c r="F247" s="121">
        <v>2020202.0202020202</v>
      </c>
      <c r="G247" s="121"/>
      <c r="H247" s="122"/>
      <c r="I247" s="123" t="s">
        <v>349</v>
      </c>
    </row>
    <row r="248" spans="2:9" ht="30" x14ac:dyDescent="0.25">
      <c r="B248" s="118">
        <f t="shared" si="34"/>
        <v>8</v>
      </c>
      <c r="C248" s="119" t="s">
        <v>508</v>
      </c>
      <c r="D248" s="120"/>
      <c r="E248" s="120" t="s">
        <v>306</v>
      </c>
      <c r="F248" s="121">
        <v>1616161.6161616161</v>
      </c>
      <c r="G248" s="121"/>
      <c r="H248" s="122"/>
      <c r="I248" s="123" t="s">
        <v>349</v>
      </c>
    </row>
    <row r="249" spans="2:9" ht="15" customHeight="1" x14ac:dyDescent="0.25">
      <c r="B249" s="118">
        <f t="shared" si="34"/>
        <v>9</v>
      </c>
      <c r="C249" s="119" t="s">
        <v>508</v>
      </c>
      <c r="D249" s="120"/>
      <c r="E249" s="120" t="s">
        <v>307</v>
      </c>
      <c r="F249" s="121">
        <v>2020202.0202020202</v>
      </c>
      <c r="G249" s="121"/>
      <c r="H249" s="122"/>
      <c r="I249" s="123" t="s">
        <v>349</v>
      </c>
    </row>
    <row r="250" spans="2:9" ht="15" customHeight="1" x14ac:dyDescent="0.25">
      <c r="B250" s="118">
        <f t="shared" si="34"/>
        <v>10</v>
      </c>
      <c r="C250" s="119" t="s">
        <v>508</v>
      </c>
      <c r="D250" s="120"/>
      <c r="E250" s="120" t="s">
        <v>308</v>
      </c>
      <c r="F250" s="121">
        <v>1010101.0101010101</v>
      </c>
      <c r="G250" s="121"/>
      <c r="H250" s="122"/>
      <c r="I250" s="123" t="s">
        <v>349</v>
      </c>
    </row>
    <row r="251" spans="2:9" ht="30" x14ac:dyDescent="0.25">
      <c r="B251" s="118">
        <f t="shared" si="34"/>
        <v>11</v>
      </c>
      <c r="C251" s="119" t="s">
        <v>508</v>
      </c>
      <c r="D251" s="120"/>
      <c r="E251" s="120" t="s">
        <v>309</v>
      </c>
      <c r="F251" s="121">
        <v>4040404.0404040404</v>
      </c>
      <c r="G251" s="121"/>
      <c r="H251" s="122"/>
      <c r="I251" s="123" t="s">
        <v>349</v>
      </c>
    </row>
    <row r="252" spans="2:9" ht="15" customHeight="1" x14ac:dyDescent="0.25">
      <c r="B252" s="118">
        <f t="shared" si="34"/>
        <v>12</v>
      </c>
      <c r="C252" s="119" t="s">
        <v>508</v>
      </c>
      <c r="D252" s="120"/>
      <c r="E252" s="120" t="s">
        <v>310</v>
      </c>
      <c r="F252" s="121">
        <v>2020202.0202020202</v>
      </c>
      <c r="G252" s="121"/>
      <c r="H252" s="122"/>
      <c r="I252" s="123" t="s">
        <v>349</v>
      </c>
    </row>
    <row r="253" spans="2:9" ht="15" customHeight="1" x14ac:dyDescent="0.25">
      <c r="B253" s="118">
        <f t="shared" si="34"/>
        <v>13</v>
      </c>
      <c r="C253" s="119" t="s">
        <v>508</v>
      </c>
      <c r="D253" s="120"/>
      <c r="E253" s="120" t="s">
        <v>311</v>
      </c>
      <c r="F253" s="121">
        <v>404040.40404040401</v>
      </c>
      <c r="G253" s="121"/>
      <c r="H253" s="122"/>
      <c r="I253" s="123" t="s">
        <v>349</v>
      </c>
    </row>
    <row r="254" spans="2:9" ht="30" x14ac:dyDescent="0.25">
      <c r="B254" s="118">
        <f t="shared" si="34"/>
        <v>14</v>
      </c>
      <c r="C254" s="119" t="s">
        <v>508</v>
      </c>
      <c r="D254" s="120"/>
      <c r="E254" s="120" t="s">
        <v>312</v>
      </c>
      <c r="F254" s="121">
        <v>1578157.5757575757</v>
      </c>
      <c r="G254" s="121"/>
      <c r="H254" s="122"/>
      <c r="I254" s="123" t="s">
        <v>179</v>
      </c>
    </row>
    <row r="255" spans="2:9" ht="15" customHeight="1" x14ac:dyDescent="0.25">
      <c r="B255" s="118">
        <f t="shared" si="34"/>
        <v>15</v>
      </c>
      <c r="C255" s="119" t="s">
        <v>508</v>
      </c>
      <c r="D255" s="120"/>
      <c r="E255" s="120" t="s">
        <v>313</v>
      </c>
      <c r="F255" s="121">
        <v>30303030.303030301</v>
      </c>
      <c r="G255" s="121"/>
      <c r="H255" s="122"/>
      <c r="I255" s="123" t="s">
        <v>194</v>
      </c>
    </row>
    <row r="256" spans="2:9" ht="15" customHeight="1" x14ac:dyDescent="0.25">
      <c r="B256" s="118">
        <f t="shared" si="34"/>
        <v>16</v>
      </c>
      <c r="C256" s="119" t="s">
        <v>508</v>
      </c>
      <c r="D256" s="120"/>
      <c r="E256" s="120" t="s">
        <v>314</v>
      </c>
      <c r="F256" s="121">
        <v>505050.50505050505</v>
      </c>
      <c r="G256" s="121"/>
      <c r="H256" s="122"/>
      <c r="I256" s="123" t="s">
        <v>352</v>
      </c>
    </row>
    <row r="257" spans="2:9" ht="15" customHeight="1" x14ac:dyDescent="0.25">
      <c r="B257" s="118">
        <f t="shared" si="34"/>
        <v>17</v>
      </c>
      <c r="C257" s="119" t="s">
        <v>508</v>
      </c>
      <c r="D257" s="120"/>
      <c r="E257" s="120" t="s">
        <v>315</v>
      </c>
      <c r="F257" s="121">
        <v>282828.2828282828</v>
      </c>
      <c r="G257" s="121"/>
      <c r="H257" s="122"/>
      <c r="I257" s="123" t="s">
        <v>353</v>
      </c>
    </row>
    <row r="258" spans="2:9" ht="15" customHeight="1" x14ac:dyDescent="0.25">
      <c r="B258" s="118">
        <f t="shared" si="34"/>
        <v>18</v>
      </c>
      <c r="C258" s="119" t="s">
        <v>508</v>
      </c>
      <c r="D258" s="120"/>
      <c r="E258" s="120" t="s">
        <v>316</v>
      </c>
      <c r="F258" s="121">
        <v>3030303.0303030303</v>
      </c>
      <c r="G258" s="121"/>
      <c r="H258" s="122"/>
      <c r="I258" s="123" t="s">
        <v>352</v>
      </c>
    </row>
    <row r="259" spans="2:9" ht="15" customHeight="1" x14ac:dyDescent="0.25">
      <c r="B259" s="118">
        <f t="shared" si="34"/>
        <v>19</v>
      </c>
      <c r="C259" s="119" t="s">
        <v>508</v>
      </c>
      <c r="D259" s="120"/>
      <c r="E259" s="120" t="s">
        <v>317</v>
      </c>
      <c r="F259" s="121">
        <v>404040.40404040401</v>
      </c>
      <c r="G259" s="121"/>
      <c r="H259" s="122"/>
      <c r="I259" s="123" t="s">
        <v>352</v>
      </c>
    </row>
    <row r="260" spans="2:9" ht="15" customHeight="1" x14ac:dyDescent="0.25">
      <c r="B260" s="118">
        <f t="shared" si="34"/>
        <v>20</v>
      </c>
      <c r="C260" s="119" t="s">
        <v>508</v>
      </c>
      <c r="D260" s="120"/>
      <c r="E260" s="120" t="s">
        <v>318</v>
      </c>
      <c r="F260" s="121">
        <v>16161.616161616161</v>
      </c>
      <c r="G260" s="121"/>
      <c r="H260" s="122"/>
      <c r="I260" s="123" t="s">
        <v>352</v>
      </c>
    </row>
    <row r="261" spans="2:9" ht="15" customHeight="1" x14ac:dyDescent="0.25">
      <c r="B261" s="118">
        <f t="shared" si="34"/>
        <v>21</v>
      </c>
      <c r="C261" s="119" t="s">
        <v>508</v>
      </c>
      <c r="D261" s="120"/>
      <c r="E261" s="120" t="s">
        <v>319</v>
      </c>
      <c r="F261" s="121">
        <v>50505.050505050502</v>
      </c>
      <c r="G261" s="121"/>
      <c r="H261" s="122"/>
      <c r="I261" s="123" t="s">
        <v>194</v>
      </c>
    </row>
    <row r="262" spans="2:9" ht="15" customHeight="1" x14ac:dyDescent="0.25">
      <c r="B262" s="118">
        <f t="shared" si="34"/>
        <v>22</v>
      </c>
      <c r="C262" s="119" t="s">
        <v>508</v>
      </c>
      <c r="D262" s="120"/>
      <c r="E262" s="120" t="s">
        <v>320</v>
      </c>
      <c r="F262" s="121">
        <v>1010101.0101010101</v>
      </c>
      <c r="G262" s="121"/>
      <c r="H262" s="122"/>
      <c r="I262" s="123" t="s">
        <v>352</v>
      </c>
    </row>
    <row r="263" spans="2:9" ht="45" x14ac:dyDescent="0.25">
      <c r="B263" s="118">
        <f t="shared" si="34"/>
        <v>23</v>
      </c>
      <c r="C263" s="119" t="s">
        <v>508</v>
      </c>
      <c r="D263" s="120"/>
      <c r="E263" s="120" t="s">
        <v>517</v>
      </c>
      <c r="F263" s="121">
        <v>1010101.0101010101</v>
      </c>
      <c r="G263" s="121"/>
      <c r="H263" s="122"/>
      <c r="I263" s="123" t="s">
        <v>354</v>
      </c>
    </row>
    <row r="264" spans="2:9" ht="15" customHeight="1" x14ac:dyDescent="0.25">
      <c r="B264" s="118">
        <f t="shared" si="34"/>
        <v>24</v>
      </c>
      <c r="C264" s="119" t="s">
        <v>508</v>
      </c>
      <c r="D264" s="120"/>
      <c r="E264" s="120" t="s">
        <v>321</v>
      </c>
      <c r="F264" s="121">
        <v>202020.20202020201</v>
      </c>
      <c r="G264" s="121"/>
      <c r="H264" s="122"/>
      <c r="I264" s="123" t="s">
        <v>354</v>
      </c>
    </row>
    <row r="265" spans="2:9" ht="15" customHeight="1" x14ac:dyDescent="0.25">
      <c r="B265" s="118">
        <f t="shared" si="34"/>
        <v>25</v>
      </c>
      <c r="C265" s="119" t="s">
        <v>508</v>
      </c>
      <c r="D265" s="120"/>
      <c r="E265" s="120" t="s">
        <v>322</v>
      </c>
      <c r="F265" s="121">
        <v>808080.80808080803</v>
      </c>
      <c r="G265" s="121"/>
      <c r="H265" s="122"/>
      <c r="I265" s="123" t="s">
        <v>355</v>
      </c>
    </row>
    <row r="266" spans="2:9" ht="15" customHeight="1" x14ac:dyDescent="0.25">
      <c r="B266" s="118">
        <f t="shared" si="34"/>
        <v>26</v>
      </c>
      <c r="C266" s="119" t="s">
        <v>508</v>
      </c>
      <c r="D266" s="120"/>
      <c r="E266" s="120" t="s">
        <v>323</v>
      </c>
      <c r="F266" s="121">
        <v>3030303.0303030303</v>
      </c>
      <c r="G266" s="121"/>
      <c r="H266" s="122"/>
      <c r="I266" s="123" t="s">
        <v>355</v>
      </c>
    </row>
    <row r="267" spans="2:9" ht="15" customHeight="1" x14ac:dyDescent="0.25">
      <c r="B267" s="118">
        <f t="shared" si="34"/>
        <v>27</v>
      </c>
      <c r="C267" s="119" t="s">
        <v>508</v>
      </c>
      <c r="D267" s="120"/>
      <c r="E267" s="120" t="s">
        <v>324</v>
      </c>
      <c r="F267" s="121">
        <v>505050.50505050505</v>
      </c>
      <c r="G267" s="121"/>
      <c r="H267" s="122"/>
      <c r="I267" s="123" t="s">
        <v>355</v>
      </c>
    </row>
    <row r="268" spans="2:9" ht="15" customHeight="1" x14ac:dyDescent="0.25">
      <c r="B268" s="118">
        <f t="shared" si="34"/>
        <v>28</v>
      </c>
      <c r="C268" s="119" t="s">
        <v>508</v>
      </c>
      <c r="D268" s="120"/>
      <c r="E268" s="120" t="s">
        <v>325</v>
      </c>
      <c r="F268" s="121">
        <v>404040.40404040401</v>
      </c>
      <c r="G268" s="121"/>
      <c r="H268" s="122"/>
      <c r="I268" s="123" t="s">
        <v>355</v>
      </c>
    </row>
    <row r="269" spans="2:9" ht="15" customHeight="1" x14ac:dyDescent="0.25">
      <c r="B269" s="118">
        <f t="shared" si="34"/>
        <v>29</v>
      </c>
      <c r="C269" s="119" t="s">
        <v>508</v>
      </c>
      <c r="D269" s="120"/>
      <c r="E269" s="120" t="s">
        <v>326</v>
      </c>
      <c r="F269" s="121">
        <v>404040.40404040401</v>
      </c>
      <c r="G269" s="121"/>
      <c r="H269" s="122"/>
      <c r="I269" s="123" t="s">
        <v>356</v>
      </c>
    </row>
    <row r="270" spans="2:9" ht="15" customHeight="1" x14ac:dyDescent="0.25">
      <c r="B270" s="118">
        <f t="shared" si="34"/>
        <v>30</v>
      </c>
      <c r="C270" s="119" t="s">
        <v>508</v>
      </c>
      <c r="D270" s="120"/>
      <c r="E270" s="120" t="s">
        <v>327</v>
      </c>
      <c r="F270" s="121">
        <v>60606.060606060601</v>
      </c>
      <c r="G270" s="121"/>
      <c r="H270" s="122"/>
      <c r="I270" s="123" t="s">
        <v>356</v>
      </c>
    </row>
    <row r="271" spans="2:9" ht="15" customHeight="1" x14ac:dyDescent="0.25">
      <c r="B271" s="118">
        <f t="shared" si="34"/>
        <v>31</v>
      </c>
      <c r="C271" s="119" t="s">
        <v>508</v>
      </c>
      <c r="D271" s="120"/>
      <c r="E271" s="120" t="s">
        <v>328</v>
      </c>
      <c r="F271" s="121">
        <v>303030.30303030304</v>
      </c>
      <c r="G271" s="121"/>
      <c r="H271" s="122"/>
      <c r="I271" s="123" t="s">
        <v>356</v>
      </c>
    </row>
    <row r="272" spans="2:9" ht="15" customHeight="1" x14ac:dyDescent="0.25">
      <c r="B272" s="118">
        <f t="shared" si="34"/>
        <v>32</v>
      </c>
      <c r="C272" s="119" t="s">
        <v>508</v>
      </c>
      <c r="D272" s="120"/>
      <c r="E272" s="120" t="s">
        <v>329</v>
      </c>
      <c r="F272" s="121">
        <v>505050.50505050505</v>
      </c>
      <c r="G272" s="121"/>
      <c r="H272" s="122"/>
      <c r="I272" s="123" t="s">
        <v>356</v>
      </c>
    </row>
    <row r="273" spans="2:9" ht="15" customHeight="1" x14ac:dyDescent="0.25">
      <c r="B273" s="118">
        <f t="shared" si="34"/>
        <v>33</v>
      </c>
      <c r="C273" s="119" t="s">
        <v>508</v>
      </c>
      <c r="D273" s="120"/>
      <c r="E273" s="120" t="s">
        <v>330</v>
      </c>
      <c r="F273" s="121">
        <v>404040.40404040401</v>
      </c>
      <c r="G273" s="121"/>
      <c r="H273" s="122"/>
      <c r="I273" s="123" t="s">
        <v>356</v>
      </c>
    </row>
    <row r="274" spans="2:9" ht="15" customHeight="1" x14ac:dyDescent="0.25">
      <c r="B274" s="118">
        <f t="shared" si="34"/>
        <v>34</v>
      </c>
      <c r="C274" s="119" t="s">
        <v>508</v>
      </c>
      <c r="D274" s="120"/>
      <c r="E274" s="120" t="s">
        <v>331</v>
      </c>
      <c r="F274" s="121">
        <v>404040.40404040401</v>
      </c>
      <c r="G274" s="121"/>
      <c r="H274" s="122"/>
      <c r="I274" s="123" t="s">
        <v>356</v>
      </c>
    </row>
    <row r="275" spans="2:9" ht="15" customHeight="1" x14ac:dyDescent="0.25">
      <c r="B275" s="118">
        <f t="shared" si="34"/>
        <v>35</v>
      </c>
      <c r="C275" s="119" t="s">
        <v>508</v>
      </c>
      <c r="D275" s="120"/>
      <c r="E275" s="120" t="s">
        <v>332</v>
      </c>
      <c r="F275" s="121">
        <v>505050.50505050505</v>
      </c>
      <c r="G275" s="121"/>
      <c r="H275" s="122"/>
      <c r="I275" s="123" t="s">
        <v>356</v>
      </c>
    </row>
    <row r="276" spans="2:9" ht="15" customHeight="1" x14ac:dyDescent="0.25">
      <c r="B276" s="118">
        <f t="shared" si="34"/>
        <v>36</v>
      </c>
      <c r="C276" s="119" t="s">
        <v>508</v>
      </c>
      <c r="D276" s="120"/>
      <c r="E276" s="120" t="s">
        <v>333</v>
      </c>
      <c r="F276" s="121">
        <v>303030.30303030304</v>
      </c>
      <c r="G276" s="121"/>
      <c r="H276" s="122"/>
      <c r="I276" s="123" t="s">
        <v>356</v>
      </c>
    </row>
    <row r="277" spans="2:9" ht="15" customHeight="1" x14ac:dyDescent="0.25">
      <c r="B277" s="118">
        <f t="shared" si="34"/>
        <v>37</v>
      </c>
      <c r="C277" s="119" t="s">
        <v>508</v>
      </c>
      <c r="D277" s="120"/>
      <c r="E277" s="120" t="s">
        <v>334</v>
      </c>
      <c r="F277" s="121">
        <v>202020.20202020201</v>
      </c>
      <c r="G277" s="121"/>
      <c r="H277" s="122"/>
      <c r="I277" s="123" t="s">
        <v>357</v>
      </c>
    </row>
    <row r="278" spans="2:9" ht="15" customHeight="1" x14ac:dyDescent="0.25">
      <c r="B278" s="118">
        <f t="shared" si="34"/>
        <v>38</v>
      </c>
      <c r="C278" s="119" t="s">
        <v>508</v>
      </c>
      <c r="D278" s="120"/>
      <c r="E278" s="120" t="s">
        <v>335</v>
      </c>
      <c r="F278" s="121">
        <v>505050.50505050505</v>
      </c>
      <c r="G278" s="121"/>
      <c r="H278" s="122"/>
      <c r="I278" s="123" t="s">
        <v>356</v>
      </c>
    </row>
    <row r="279" spans="2:9" ht="15" customHeight="1" x14ac:dyDescent="0.25">
      <c r="B279" s="118">
        <f t="shared" si="34"/>
        <v>39</v>
      </c>
      <c r="C279" s="119" t="s">
        <v>508</v>
      </c>
      <c r="D279" s="120"/>
      <c r="E279" s="120" t="s">
        <v>336</v>
      </c>
      <c r="F279" s="121">
        <v>909090.90909090906</v>
      </c>
      <c r="G279" s="121"/>
      <c r="H279" s="122"/>
      <c r="I279" s="123" t="s">
        <v>353</v>
      </c>
    </row>
    <row r="280" spans="2:9" ht="15" customHeight="1" x14ac:dyDescent="0.25">
      <c r="B280" s="118">
        <f t="shared" si="34"/>
        <v>40</v>
      </c>
      <c r="C280" s="119" t="s">
        <v>508</v>
      </c>
      <c r="D280" s="120"/>
      <c r="E280" s="120" t="s">
        <v>337</v>
      </c>
      <c r="F280" s="121">
        <v>303030.30303030304</v>
      </c>
      <c r="G280" s="121"/>
      <c r="H280" s="122"/>
      <c r="I280" s="123" t="s">
        <v>353</v>
      </c>
    </row>
    <row r="281" spans="2:9" ht="15" customHeight="1" x14ac:dyDescent="0.25">
      <c r="B281" s="118">
        <f t="shared" si="34"/>
        <v>41</v>
      </c>
      <c r="C281" s="119" t="s">
        <v>508</v>
      </c>
      <c r="D281" s="120"/>
      <c r="E281" s="120" t="s">
        <v>338</v>
      </c>
      <c r="F281" s="121">
        <v>303030.30303030304</v>
      </c>
      <c r="G281" s="121"/>
      <c r="H281" s="122"/>
      <c r="I281" s="123" t="s">
        <v>353</v>
      </c>
    </row>
    <row r="282" spans="2:9" ht="15" customHeight="1" x14ac:dyDescent="0.25">
      <c r="B282" s="118">
        <f t="shared" si="34"/>
        <v>42</v>
      </c>
      <c r="C282" s="119" t="s">
        <v>508</v>
      </c>
      <c r="D282" s="120"/>
      <c r="E282" s="120" t="s">
        <v>339</v>
      </c>
      <c r="F282" s="121">
        <v>202020.20202020201</v>
      </c>
      <c r="G282" s="121"/>
      <c r="H282" s="122"/>
      <c r="I282" s="123" t="s">
        <v>353</v>
      </c>
    </row>
    <row r="283" spans="2:9" ht="15" customHeight="1" x14ac:dyDescent="0.25">
      <c r="B283" s="118">
        <f t="shared" si="34"/>
        <v>43</v>
      </c>
      <c r="C283" s="119" t="s">
        <v>508</v>
      </c>
      <c r="D283" s="120"/>
      <c r="E283" s="120" t="s">
        <v>340</v>
      </c>
      <c r="F283" s="121">
        <v>80808.080808080806</v>
      </c>
      <c r="G283" s="121"/>
      <c r="H283" s="122"/>
      <c r="I283" s="123" t="s">
        <v>353</v>
      </c>
    </row>
    <row r="284" spans="2:9" ht="15" customHeight="1" x14ac:dyDescent="0.25">
      <c r="B284" s="118">
        <f t="shared" si="34"/>
        <v>44</v>
      </c>
      <c r="C284" s="119" t="s">
        <v>508</v>
      </c>
      <c r="D284" s="120"/>
      <c r="E284" s="120" t="s">
        <v>341</v>
      </c>
      <c r="F284" s="121">
        <v>606060.60606060608</v>
      </c>
      <c r="G284" s="121"/>
      <c r="H284" s="122"/>
      <c r="I284" s="123" t="s">
        <v>353</v>
      </c>
    </row>
    <row r="285" spans="2:9" ht="15" customHeight="1" x14ac:dyDescent="0.25">
      <c r="B285" s="118">
        <f t="shared" si="34"/>
        <v>45</v>
      </c>
      <c r="C285" s="119" t="s">
        <v>508</v>
      </c>
      <c r="D285" s="120"/>
      <c r="E285" s="120" t="s">
        <v>342</v>
      </c>
      <c r="F285" s="121">
        <v>505050.50505050505</v>
      </c>
      <c r="G285" s="121"/>
      <c r="H285" s="122"/>
      <c r="I285" s="123" t="s">
        <v>353</v>
      </c>
    </row>
    <row r="286" spans="2:9" ht="30" x14ac:dyDescent="0.25">
      <c r="B286" s="118">
        <f t="shared" si="34"/>
        <v>46</v>
      </c>
      <c r="C286" s="119" t="s">
        <v>508</v>
      </c>
      <c r="D286" s="120"/>
      <c r="E286" s="120" t="s">
        <v>343</v>
      </c>
      <c r="F286" s="121">
        <v>1818181.8181818181</v>
      </c>
      <c r="G286" s="121"/>
      <c r="H286" s="122"/>
      <c r="I286" s="123" t="s">
        <v>353</v>
      </c>
    </row>
    <row r="287" spans="2:9" ht="15" customHeight="1" x14ac:dyDescent="0.25">
      <c r="B287" s="118">
        <f t="shared" si="34"/>
        <v>47</v>
      </c>
      <c r="C287" s="119" t="s">
        <v>508</v>
      </c>
      <c r="D287" s="120"/>
      <c r="E287" s="120" t="s">
        <v>344</v>
      </c>
      <c r="F287" s="121">
        <v>707070.70707070699</v>
      </c>
      <c r="G287" s="121"/>
      <c r="H287" s="122"/>
      <c r="I287" s="123" t="s">
        <v>353</v>
      </c>
    </row>
    <row r="288" spans="2:9" ht="15" customHeight="1" x14ac:dyDescent="0.25">
      <c r="B288" s="118">
        <f t="shared" si="34"/>
        <v>48</v>
      </c>
      <c r="C288" s="119" t="s">
        <v>508</v>
      </c>
      <c r="D288" s="120"/>
      <c r="E288" s="120" t="s">
        <v>345</v>
      </c>
      <c r="F288" s="121">
        <v>1010101.0101010101</v>
      </c>
      <c r="G288" s="121"/>
      <c r="H288" s="122"/>
      <c r="I288" s="123" t="s">
        <v>353</v>
      </c>
    </row>
    <row r="289" spans="2:9" ht="15" customHeight="1" x14ac:dyDescent="0.25">
      <c r="B289" s="118">
        <f t="shared" si="34"/>
        <v>49</v>
      </c>
      <c r="C289" s="119" t="s">
        <v>508</v>
      </c>
      <c r="D289" s="120"/>
      <c r="E289" s="120" t="s">
        <v>346</v>
      </c>
      <c r="F289" s="121">
        <v>2020202.0202020202</v>
      </c>
      <c r="G289" s="121"/>
      <c r="H289" s="122"/>
      <c r="I289" s="123" t="s">
        <v>358</v>
      </c>
    </row>
    <row r="290" spans="2:9" ht="15" customHeight="1" x14ac:dyDescent="0.25">
      <c r="B290" s="118">
        <f t="shared" si="34"/>
        <v>50</v>
      </c>
      <c r="C290" s="119" t="s">
        <v>508</v>
      </c>
      <c r="D290" s="120"/>
      <c r="E290" s="120" t="s">
        <v>347</v>
      </c>
      <c r="F290" s="121">
        <v>2020202.0202020202</v>
      </c>
      <c r="G290" s="121"/>
      <c r="H290" s="122"/>
      <c r="I290" s="123" t="s">
        <v>358</v>
      </c>
    </row>
    <row r="291" spans="2:9" ht="15" customHeight="1" thickBot="1" x14ac:dyDescent="0.3">
      <c r="B291" s="256"/>
      <c r="C291" s="257"/>
      <c r="D291" s="257"/>
      <c r="E291" s="242" t="s">
        <v>527</v>
      </c>
      <c r="F291" s="243">
        <f>SUM(F241:F290)</f>
        <v>145130549.29292932</v>
      </c>
      <c r="G291" s="244"/>
      <c r="H291" s="245"/>
      <c r="I291" s="246"/>
    </row>
    <row r="292" spans="2:9" ht="15.75" thickBot="1" x14ac:dyDescent="0.3">
      <c r="B292" s="267" t="s">
        <v>101</v>
      </c>
      <c r="C292" s="268"/>
      <c r="D292" s="268"/>
      <c r="E292" s="268"/>
      <c r="F292" s="268"/>
      <c r="G292" s="268"/>
      <c r="H292" s="268"/>
      <c r="I292" s="269"/>
    </row>
    <row r="293" spans="2:9" x14ac:dyDescent="0.25">
      <c r="B293" s="20">
        <v>1</v>
      </c>
      <c r="C293" s="21" t="s">
        <v>508</v>
      </c>
      <c r="D293" s="23"/>
      <c r="E293" s="26" t="s">
        <v>102</v>
      </c>
      <c r="F293" s="110">
        <v>1170790.2978480002</v>
      </c>
      <c r="G293" s="110">
        <f>F293*85%</f>
        <v>995171.75317080016</v>
      </c>
      <c r="H293" s="111">
        <f>F293*15%</f>
        <v>175618.54467720003</v>
      </c>
      <c r="I293" s="63" t="s">
        <v>184</v>
      </c>
    </row>
    <row r="294" spans="2:9" x14ac:dyDescent="0.25">
      <c r="B294" s="22">
        <f>B293+1</f>
        <v>2</v>
      </c>
      <c r="C294" s="32" t="s">
        <v>508</v>
      </c>
      <c r="D294" s="24"/>
      <c r="E294" s="27" t="s">
        <v>103</v>
      </c>
      <c r="F294" s="93">
        <v>1756185.4467720001</v>
      </c>
      <c r="G294" s="93">
        <f t="shared" ref="G294:G357" si="35">F294*85%</f>
        <v>1492757.6297561999</v>
      </c>
      <c r="H294" s="112">
        <f t="shared" ref="H294:H357" si="36">F294*15%</f>
        <v>263427.81701579998</v>
      </c>
      <c r="I294" s="64" t="s">
        <v>184</v>
      </c>
    </row>
    <row r="295" spans="2:9" ht="30" x14ac:dyDescent="0.25">
      <c r="B295" s="22">
        <f t="shared" ref="B295:B358" si="37">B294+1</f>
        <v>3</v>
      </c>
      <c r="C295" s="32" t="s">
        <v>508</v>
      </c>
      <c r="D295" s="24"/>
      <c r="E295" s="28" t="s">
        <v>104</v>
      </c>
      <c r="F295" s="93">
        <v>1170790.2978480002</v>
      </c>
      <c r="G295" s="93">
        <f t="shared" si="35"/>
        <v>995171.75317080016</v>
      </c>
      <c r="H295" s="112">
        <f t="shared" si="36"/>
        <v>175618.54467720003</v>
      </c>
      <c r="I295" s="64" t="s">
        <v>184</v>
      </c>
    </row>
    <row r="296" spans="2:9" x14ac:dyDescent="0.25">
      <c r="B296" s="22">
        <f t="shared" si="37"/>
        <v>4</v>
      </c>
      <c r="C296" s="32" t="s">
        <v>508</v>
      </c>
      <c r="D296" s="24"/>
      <c r="E296" s="28" t="s">
        <v>105</v>
      </c>
      <c r="F296" s="93">
        <v>1170790.2978480002</v>
      </c>
      <c r="G296" s="93">
        <f t="shared" si="35"/>
        <v>995171.75317080016</v>
      </c>
      <c r="H296" s="112">
        <f t="shared" si="36"/>
        <v>175618.54467720003</v>
      </c>
      <c r="I296" s="64" t="s">
        <v>184</v>
      </c>
    </row>
    <row r="297" spans="2:9" x14ac:dyDescent="0.25">
      <c r="B297" s="22">
        <f t="shared" si="37"/>
        <v>5</v>
      </c>
      <c r="C297" s="32" t="s">
        <v>508</v>
      </c>
      <c r="D297" s="24"/>
      <c r="E297" s="27" t="s">
        <v>106</v>
      </c>
      <c r="F297" s="93">
        <v>1170790.2978480002</v>
      </c>
      <c r="G297" s="93">
        <f t="shared" si="35"/>
        <v>995171.75317080016</v>
      </c>
      <c r="H297" s="112">
        <f t="shared" si="36"/>
        <v>175618.54467720003</v>
      </c>
      <c r="I297" s="64" t="s">
        <v>184</v>
      </c>
    </row>
    <row r="298" spans="2:9" x14ac:dyDescent="0.25">
      <c r="B298" s="22">
        <f t="shared" si="37"/>
        <v>6</v>
      </c>
      <c r="C298" s="32" t="s">
        <v>508</v>
      </c>
      <c r="D298" s="24"/>
      <c r="E298" s="27" t="s">
        <v>107</v>
      </c>
      <c r="F298" s="93">
        <v>234158.05956960001</v>
      </c>
      <c r="G298" s="93">
        <f t="shared" si="35"/>
        <v>199034.35063416002</v>
      </c>
      <c r="H298" s="112">
        <f t="shared" si="36"/>
        <v>35123.708935440001</v>
      </c>
      <c r="I298" s="64" t="s">
        <v>184</v>
      </c>
    </row>
    <row r="299" spans="2:9" x14ac:dyDescent="0.25">
      <c r="B299" s="22">
        <f t="shared" si="37"/>
        <v>7</v>
      </c>
      <c r="C299" s="32" t="s">
        <v>508</v>
      </c>
      <c r="D299" s="24"/>
      <c r="E299" s="27" t="s">
        <v>66</v>
      </c>
      <c r="F299" s="93">
        <v>1170790.2978480002</v>
      </c>
      <c r="G299" s="93">
        <f t="shared" si="35"/>
        <v>995171.75317080016</v>
      </c>
      <c r="H299" s="112">
        <f t="shared" si="36"/>
        <v>175618.54467720003</v>
      </c>
      <c r="I299" s="64" t="s">
        <v>186</v>
      </c>
    </row>
    <row r="300" spans="2:9" x14ac:dyDescent="0.25">
      <c r="B300" s="22">
        <f t="shared" si="37"/>
        <v>8</v>
      </c>
      <c r="C300" s="32" t="s">
        <v>508</v>
      </c>
      <c r="D300" s="24"/>
      <c r="E300" s="27" t="s">
        <v>67</v>
      </c>
      <c r="F300" s="93">
        <v>1170790.2978480002</v>
      </c>
      <c r="G300" s="93">
        <f t="shared" si="35"/>
        <v>995171.75317080016</v>
      </c>
      <c r="H300" s="112">
        <f t="shared" si="36"/>
        <v>175618.54467720003</v>
      </c>
      <c r="I300" s="64" t="s">
        <v>186</v>
      </c>
    </row>
    <row r="301" spans="2:9" x14ac:dyDescent="0.25">
      <c r="B301" s="22">
        <f t="shared" si="37"/>
        <v>9</v>
      </c>
      <c r="C301" s="32" t="s">
        <v>508</v>
      </c>
      <c r="D301" s="24"/>
      <c r="E301" s="27" t="s">
        <v>68</v>
      </c>
      <c r="F301" s="93">
        <v>1756185.4467720001</v>
      </c>
      <c r="G301" s="93">
        <f t="shared" si="35"/>
        <v>1492757.6297561999</v>
      </c>
      <c r="H301" s="112">
        <f t="shared" si="36"/>
        <v>263427.81701579998</v>
      </c>
      <c r="I301" s="64" t="s">
        <v>186</v>
      </c>
    </row>
    <row r="302" spans="2:9" x14ac:dyDescent="0.25">
      <c r="B302" s="22">
        <f t="shared" si="37"/>
        <v>10</v>
      </c>
      <c r="C302" s="32" t="s">
        <v>508</v>
      </c>
      <c r="D302" s="24"/>
      <c r="E302" s="22" t="s">
        <v>69</v>
      </c>
      <c r="F302" s="93">
        <v>1170790.2978480002</v>
      </c>
      <c r="G302" s="93">
        <f t="shared" si="35"/>
        <v>995171.75317080016</v>
      </c>
      <c r="H302" s="112">
        <f t="shared" si="36"/>
        <v>175618.54467720003</v>
      </c>
      <c r="I302" s="64" t="s">
        <v>196</v>
      </c>
    </row>
    <row r="303" spans="2:9" x14ac:dyDescent="0.25">
      <c r="B303" s="22">
        <f t="shared" si="37"/>
        <v>11</v>
      </c>
      <c r="C303" s="32" t="s">
        <v>508</v>
      </c>
      <c r="D303" s="24"/>
      <c r="E303" s="22" t="s">
        <v>70</v>
      </c>
      <c r="F303" s="93">
        <v>2341580.5956960004</v>
      </c>
      <c r="G303" s="93">
        <f t="shared" si="35"/>
        <v>1990343.5063416003</v>
      </c>
      <c r="H303" s="112">
        <f t="shared" si="36"/>
        <v>351237.08935440006</v>
      </c>
      <c r="I303" s="64" t="s">
        <v>197</v>
      </c>
    </row>
    <row r="304" spans="2:9" ht="30" x14ac:dyDescent="0.25">
      <c r="B304" s="22">
        <f t="shared" si="37"/>
        <v>12</v>
      </c>
      <c r="C304" s="32" t="s">
        <v>508</v>
      </c>
      <c r="D304" s="24"/>
      <c r="E304" s="22" t="s">
        <v>108</v>
      </c>
      <c r="F304" s="93">
        <v>351237.0893544</v>
      </c>
      <c r="G304" s="93">
        <f t="shared" si="35"/>
        <v>298551.52595123998</v>
      </c>
      <c r="H304" s="112">
        <f t="shared" si="36"/>
        <v>52685.563403159998</v>
      </c>
      <c r="I304" s="64" t="s">
        <v>198</v>
      </c>
    </row>
    <row r="305" spans="2:9" x14ac:dyDescent="0.25">
      <c r="B305" s="22">
        <f t="shared" si="37"/>
        <v>13</v>
      </c>
      <c r="C305" s="32" t="s">
        <v>508</v>
      </c>
      <c r="D305" s="24"/>
      <c r="E305" s="22" t="s">
        <v>71</v>
      </c>
      <c r="F305" s="93">
        <v>585395.1489240001</v>
      </c>
      <c r="G305" s="93">
        <f t="shared" si="35"/>
        <v>497585.87658540008</v>
      </c>
      <c r="H305" s="112">
        <f t="shared" si="36"/>
        <v>87809.272338600014</v>
      </c>
      <c r="I305" s="64" t="s">
        <v>187</v>
      </c>
    </row>
    <row r="306" spans="2:9" x14ac:dyDescent="0.25">
      <c r="B306" s="22">
        <f t="shared" si="37"/>
        <v>14</v>
      </c>
      <c r="C306" s="32" t="s">
        <v>508</v>
      </c>
      <c r="D306" s="24"/>
      <c r="E306" s="22" t="s">
        <v>199</v>
      </c>
      <c r="F306" s="93">
        <v>1170790.2978480002</v>
      </c>
      <c r="G306" s="93">
        <f t="shared" si="35"/>
        <v>995171.75317080016</v>
      </c>
      <c r="H306" s="112">
        <f t="shared" si="36"/>
        <v>175618.54467720003</v>
      </c>
      <c r="I306" s="64" t="s">
        <v>183</v>
      </c>
    </row>
    <row r="307" spans="2:9" x14ac:dyDescent="0.25">
      <c r="B307" s="22">
        <f t="shared" si="37"/>
        <v>15</v>
      </c>
      <c r="C307" s="32" t="s">
        <v>508</v>
      </c>
      <c r="D307" s="24"/>
      <c r="E307" s="22" t="s">
        <v>72</v>
      </c>
      <c r="F307" s="93">
        <v>1170790.2978480002</v>
      </c>
      <c r="G307" s="93">
        <f t="shared" si="35"/>
        <v>995171.75317080016</v>
      </c>
      <c r="H307" s="112">
        <f t="shared" si="36"/>
        <v>175618.54467720003</v>
      </c>
      <c r="I307" s="64" t="s">
        <v>181</v>
      </c>
    </row>
    <row r="308" spans="2:9" x14ac:dyDescent="0.25">
      <c r="B308" s="22">
        <f t="shared" si="37"/>
        <v>16</v>
      </c>
      <c r="C308" s="32" t="s">
        <v>508</v>
      </c>
      <c r="D308" s="24"/>
      <c r="E308" s="22" t="s">
        <v>73</v>
      </c>
      <c r="F308" s="93">
        <v>585395.1489240001</v>
      </c>
      <c r="G308" s="93">
        <f t="shared" si="35"/>
        <v>497585.87658540008</v>
      </c>
      <c r="H308" s="112">
        <f t="shared" si="36"/>
        <v>87809.272338600014</v>
      </c>
      <c r="I308" s="64" t="s">
        <v>200</v>
      </c>
    </row>
    <row r="309" spans="2:9" x14ac:dyDescent="0.25">
      <c r="B309" s="22">
        <f t="shared" si="37"/>
        <v>17</v>
      </c>
      <c r="C309" s="32" t="s">
        <v>508</v>
      </c>
      <c r="D309" s="24"/>
      <c r="E309" s="22" t="s">
        <v>74</v>
      </c>
      <c r="F309" s="93">
        <v>11707902.97848</v>
      </c>
      <c r="G309" s="93">
        <f t="shared" si="35"/>
        <v>9951717.5317080002</v>
      </c>
      <c r="H309" s="112">
        <f t="shared" si="36"/>
        <v>1756185.4467720001</v>
      </c>
      <c r="I309" s="64" t="s">
        <v>180</v>
      </c>
    </row>
    <row r="310" spans="2:9" x14ac:dyDescent="0.25">
      <c r="B310" s="22">
        <f t="shared" si="37"/>
        <v>18</v>
      </c>
      <c r="C310" s="32" t="s">
        <v>508</v>
      </c>
      <c r="D310" s="24"/>
      <c r="E310" s="22" t="s">
        <v>109</v>
      </c>
      <c r="F310" s="93">
        <v>11707902.97848</v>
      </c>
      <c r="G310" s="93">
        <f t="shared" si="35"/>
        <v>9951717.5317080002</v>
      </c>
      <c r="H310" s="112">
        <f t="shared" si="36"/>
        <v>1756185.4467720001</v>
      </c>
      <c r="I310" s="64" t="s">
        <v>180</v>
      </c>
    </row>
    <row r="311" spans="2:9" ht="30" x14ac:dyDescent="0.25">
      <c r="B311" s="22">
        <f t="shared" si="37"/>
        <v>19</v>
      </c>
      <c r="C311" s="32" t="s">
        <v>508</v>
      </c>
      <c r="D311" s="24"/>
      <c r="E311" s="22" t="s">
        <v>110</v>
      </c>
      <c r="F311" s="93">
        <v>3512370.8935440001</v>
      </c>
      <c r="G311" s="93">
        <f t="shared" si="35"/>
        <v>2985515.2595123998</v>
      </c>
      <c r="H311" s="112">
        <f t="shared" si="36"/>
        <v>526855.63403159997</v>
      </c>
      <c r="I311" s="64" t="s">
        <v>181</v>
      </c>
    </row>
    <row r="312" spans="2:9" x14ac:dyDescent="0.25">
      <c r="B312" s="22">
        <f t="shared" si="37"/>
        <v>20</v>
      </c>
      <c r="C312" s="32" t="s">
        <v>508</v>
      </c>
      <c r="D312" s="24"/>
      <c r="E312" s="27" t="s">
        <v>111</v>
      </c>
      <c r="F312" s="93">
        <v>585395.1489240001</v>
      </c>
      <c r="G312" s="93">
        <f t="shared" si="35"/>
        <v>497585.87658540008</v>
      </c>
      <c r="H312" s="112">
        <f t="shared" si="36"/>
        <v>87809.272338600014</v>
      </c>
      <c r="I312" s="64" t="s">
        <v>180</v>
      </c>
    </row>
    <row r="313" spans="2:9" x14ac:dyDescent="0.25">
      <c r="B313" s="22">
        <f t="shared" si="37"/>
        <v>21</v>
      </c>
      <c r="C313" s="32" t="s">
        <v>508</v>
      </c>
      <c r="D313" s="24"/>
      <c r="E313" s="27" t="s">
        <v>112</v>
      </c>
      <c r="F313" s="93">
        <v>585395.1489240001</v>
      </c>
      <c r="G313" s="93">
        <f t="shared" si="35"/>
        <v>497585.87658540008</v>
      </c>
      <c r="H313" s="112">
        <f t="shared" si="36"/>
        <v>87809.272338600014</v>
      </c>
      <c r="I313" s="64" t="s">
        <v>180</v>
      </c>
    </row>
    <row r="314" spans="2:9" x14ac:dyDescent="0.25">
      <c r="B314" s="22">
        <f t="shared" si="37"/>
        <v>22</v>
      </c>
      <c r="C314" s="32" t="s">
        <v>508</v>
      </c>
      <c r="D314" s="24"/>
      <c r="E314" s="27" t="s">
        <v>113</v>
      </c>
      <c r="F314" s="93">
        <v>585395.1489240001</v>
      </c>
      <c r="G314" s="93">
        <f t="shared" si="35"/>
        <v>497585.87658540008</v>
      </c>
      <c r="H314" s="112">
        <f t="shared" si="36"/>
        <v>87809.272338600014</v>
      </c>
      <c r="I314" s="64" t="s">
        <v>202</v>
      </c>
    </row>
    <row r="315" spans="2:9" x14ac:dyDescent="0.25">
      <c r="B315" s="22">
        <f t="shared" si="37"/>
        <v>23</v>
      </c>
      <c r="C315" s="32" t="s">
        <v>508</v>
      </c>
      <c r="D315" s="24"/>
      <c r="E315" s="27" t="s">
        <v>114</v>
      </c>
      <c r="F315" s="93">
        <v>5853951.48924</v>
      </c>
      <c r="G315" s="93">
        <f t="shared" si="35"/>
        <v>4975858.7658540001</v>
      </c>
      <c r="H315" s="112">
        <f t="shared" si="36"/>
        <v>878092.72338600003</v>
      </c>
      <c r="I315" s="64" t="s">
        <v>188</v>
      </c>
    </row>
    <row r="316" spans="2:9" x14ac:dyDescent="0.25">
      <c r="B316" s="22">
        <f t="shared" si="37"/>
        <v>24</v>
      </c>
      <c r="C316" s="32" t="s">
        <v>508</v>
      </c>
      <c r="D316" s="24"/>
      <c r="E316" s="27" t="s">
        <v>75</v>
      </c>
      <c r="F316" s="93">
        <v>3300416.8719730875</v>
      </c>
      <c r="G316" s="93">
        <f t="shared" si="35"/>
        <v>2805354.3411771245</v>
      </c>
      <c r="H316" s="112">
        <f t="shared" si="36"/>
        <v>495062.53079596313</v>
      </c>
      <c r="I316" s="64" t="s">
        <v>189</v>
      </c>
    </row>
    <row r="317" spans="2:9" x14ac:dyDescent="0.25">
      <c r="B317" s="22">
        <f t="shared" si="37"/>
        <v>25</v>
      </c>
      <c r="C317" s="32" t="s">
        <v>508</v>
      </c>
      <c r="D317" s="24"/>
      <c r="E317" s="27" t="s">
        <v>201</v>
      </c>
      <c r="F317" s="93">
        <v>10273175.569836637</v>
      </c>
      <c r="G317" s="93">
        <f t="shared" si="35"/>
        <v>8732199.2343611419</v>
      </c>
      <c r="H317" s="112">
        <f t="shared" si="36"/>
        <v>1540976.3354754956</v>
      </c>
      <c r="I317" s="64" t="s">
        <v>189</v>
      </c>
    </row>
    <row r="318" spans="2:9" x14ac:dyDescent="0.25">
      <c r="B318" s="22">
        <f t="shared" si="37"/>
        <v>26</v>
      </c>
      <c r="C318" s="32" t="s">
        <v>508</v>
      </c>
      <c r="D318" s="24"/>
      <c r="E318" s="27" t="s">
        <v>115</v>
      </c>
      <c r="F318" s="93">
        <v>10273175.569836637</v>
      </c>
      <c r="G318" s="93">
        <f t="shared" si="35"/>
        <v>8732199.2343611419</v>
      </c>
      <c r="H318" s="112">
        <f t="shared" si="36"/>
        <v>1540976.3354754956</v>
      </c>
      <c r="I318" s="64" t="s">
        <v>188</v>
      </c>
    </row>
    <row r="319" spans="2:9" ht="28.9" customHeight="1" x14ac:dyDescent="0.25">
      <c r="B319" s="22">
        <f>B318+1</f>
        <v>27</v>
      </c>
      <c r="C319" s="32" t="s">
        <v>508</v>
      </c>
      <c r="D319" s="24"/>
      <c r="E319" s="28" t="s">
        <v>178</v>
      </c>
      <c r="F319" s="93">
        <v>1170790.2978480002</v>
      </c>
      <c r="G319" s="93">
        <f t="shared" si="35"/>
        <v>995171.75317080016</v>
      </c>
      <c r="H319" s="112">
        <f t="shared" si="36"/>
        <v>175618.54467720003</v>
      </c>
      <c r="I319" s="64" t="s">
        <v>188</v>
      </c>
    </row>
    <row r="320" spans="2:9" x14ac:dyDescent="0.25">
      <c r="B320" s="22">
        <f t="shared" si="37"/>
        <v>28</v>
      </c>
      <c r="C320" s="32" t="s">
        <v>508</v>
      </c>
      <c r="D320" s="24"/>
      <c r="E320" s="22" t="s">
        <v>76</v>
      </c>
      <c r="F320" s="93">
        <v>1170790.2978480002</v>
      </c>
      <c r="G320" s="93">
        <f t="shared" si="35"/>
        <v>995171.75317080016</v>
      </c>
      <c r="H320" s="112">
        <f t="shared" si="36"/>
        <v>175618.54467720003</v>
      </c>
      <c r="I320" s="64" t="s">
        <v>188</v>
      </c>
    </row>
    <row r="321" spans="2:9" x14ac:dyDescent="0.25">
      <c r="B321" s="22">
        <f t="shared" si="37"/>
        <v>29</v>
      </c>
      <c r="C321" s="32" t="s">
        <v>508</v>
      </c>
      <c r="D321" s="24"/>
      <c r="E321" s="22" t="s">
        <v>116</v>
      </c>
      <c r="F321" s="93">
        <v>1170790.2978480002</v>
      </c>
      <c r="G321" s="93">
        <f t="shared" si="35"/>
        <v>995171.75317080016</v>
      </c>
      <c r="H321" s="112">
        <f t="shared" si="36"/>
        <v>175618.54467720003</v>
      </c>
      <c r="I321" s="64" t="s">
        <v>188</v>
      </c>
    </row>
    <row r="322" spans="2:9" x14ac:dyDescent="0.25">
      <c r="B322" s="22">
        <f t="shared" si="37"/>
        <v>30</v>
      </c>
      <c r="C322" s="32" t="s">
        <v>508</v>
      </c>
      <c r="D322" s="24"/>
      <c r="E322" s="22" t="s">
        <v>77</v>
      </c>
      <c r="F322" s="93">
        <v>585395.1489240001</v>
      </c>
      <c r="G322" s="93">
        <f t="shared" si="35"/>
        <v>497585.87658540008</v>
      </c>
      <c r="H322" s="112">
        <f t="shared" si="36"/>
        <v>87809.272338600014</v>
      </c>
      <c r="I322" s="64" t="s">
        <v>188</v>
      </c>
    </row>
    <row r="323" spans="2:9" x14ac:dyDescent="0.25">
      <c r="B323" s="22">
        <f t="shared" si="37"/>
        <v>31</v>
      </c>
      <c r="C323" s="32" t="s">
        <v>508</v>
      </c>
      <c r="D323" s="24"/>
      <c r="E323" s="22" t="s">
        <v>78</v>
      </c>
      <c r="F323" s="93">
        <v>234158.05956960001</v>
      </c>
      <c r="G323" s="93">
        <f t="shared" si="35"/>
        <v>199034.35063416002</v>
      </c>
      <c r="H323" s="112">
        <f t="shared" si="36"/>
        <v>35123.708935440001</v>
      </c>
      <c r="I323" s="64" t="s">
        <v>188</v>
      </c>
    </row>
    <row r="324" spans="2:9" x14ac:dyDescent="0.25">
      <c r="B324" s="22">
        <f t="shared" si="37"/>
        <v>32</v>
      </c>
      <c r="C324" s="32" t="s">
        <v>508</v>
      </c>
      <c r="D324" s="24"/>
      <c r="E324" s="22" t="s">
        <v>79</v>
      </c>
      <c r="F324" s="93">
        <v>2341580.5956960004</v>
      </c>
      <c r="G324" s="93">
        <f t="shared" si="35"/>
        <v>1990343.5063416003</v>
      </c>
      <c r="H324" s="112">
        <f t="shared" si="36"/>
        <v>351237.08935440006</v>
      </c>
      <c r="I324" s="64" t="s">
        <v>188</v>
      </c>
    </row>
    <row r="325" spans="2:9" x14ac:dyDescent="0.25">
      <c r="B325" s="22">
        <f t="shared" si="37"/>
        <v>33</v>
      </c>
      <c r="C325" s="32" t="s">
        <v>508</v>
      </c>
      <c r="D325" s="24"/>
      <c r="E325" s="22" t="s">
        <v>117</v>
      </c>
      <c r="F325" s="93">
        <v>351237.0893544</v>
      </c>
      <c r="G325" s="93">
        <f t="shared" si="35"/>
        <v>298551.52595123998</v>
      </c>
      <c r="H325" s="112">
        <f t="shared" si="36"/>
        <v>52685.563403159998</v>
      </c>
      <c r="I325" s="64" t="s">
        <v>183</v>
      </c>
    </row>
    <row r="326" spans="2:9" x14ac:dyDescent="0.25">
      <c r="B326" s="22">
        <f t="shared" si="37"/>
        <v>34</v>
      </c>
      <c r="C326" s="32" t="s">
        <v>508</v>
      </c>
      <c r="D326" s="24"/>
      <c r="E326" s="22" t="s">
        <v>80</v>
      </c>
      <c r="F326" s="93">
        <v>351237.0893544</v>
      </c>
      <c r="G326" s="93">
        <f t="shared" si="35"/>
        <v>298551.52595123998</v>
      </c>
      <c r="H326" s="112">
        <f t="shared" si="36"/>
        <v>52685.563403159998</v>
      </c>
      <c r="I326" s="64" t="s">
        <v>184</v>
      </c>
    </row>
    <row r="327" spans="2:9" ht="30" x14ac:dyDescent="0.25">
      <c r="B327" s="22">
        <f t="shared" si="37"/>
        <v>35</v>
      </c>
      <c r="C327" s="32" t="s">
        <v>508</v>
      </c>
      <c r="D327" s="24"/>
      <c r="E327" s="22" t="s">
        <v>118</v>
      </c>
      <c r="F327" s="93">
        <v>351237.0893544</v>
      </c>
      <c r="G327" s="93">
        <f t="shared" si="35"/>
        <v>298551.52595123998</v>
      </c>
      <c r="H327" s="112">
        <f t="shared" si="36"/>
        <v>52685.563403159998</v>
      </c>
      <c r="I327" s="64" t="s">
        <v>184</v>
      </c>
    </row>
    <row r="328" spans="2:9" ht="30" x14ac:dyDescent="0.25">
      <c r="B328" s="22">
        <f t="shared" si="37"/>
        <v>36</v>
      </c>
      <c r="C328" s="32" t="s">
        <v>508</v>
      </c>
      <c r="D328" s="24"/>
      <c r="E328" s="22" t="s">
        <v>119</v>
      </c>
      <c r="F328" s="93">
        <v>585395.1489240001</v>
      </c>
      <c r="G328" s="93">
        <f t="shared" si="35"/>
        <v>497585.87658540008</v>
      </c>
      <c r="H328" s="112">
        <f t="shared" si="36"/>
        <v>87809.272338600014</v>
      </c>
      <c r="I328" s="64" t="s">
        <v>190</v>
      </c>
    </row>
    <row r="329" spans="2:9" x14ac:dyDescent="0.25">
      <c r="B329" s="22">
        <f t="shared" si="37"/>
        <v>37</v>
      </c>
      <c r="C329" s="32" t="s">
        <v>508</v>
      </c>
      <c r="D329" s="24"/>
      <c r="E329" s="22" t="s">
        <v>120</v>
      </c>
      <c r="F329" s="93">
        <v>1170790.2978480002</v>
      </c>
      <c r="G329" s="93">
        <f t="shared" si="35"/>
        <v>995171.75317080016</v>
      </c>
      <c r="H329" s="112">
        <f t="shared" si="36"/>
        <v>175618.54467720003</v>
      </c>
      <c r="I329" s="64" t="s">
        <v>184</v>
      </c>
    </row>
    <row r="330" spans="2:9" x14ac:dyDescent="0.25">
      <c r="B330" s="22">
        <f t="shared" si="37"/>
        <v>38</v>
      </c>
      <c r="C330" s="32" t="s">
        <v>508</v>
      </c>
      <c r="D330" s="24"/>
      <c r="E330" s="22" t="s">
        <v>81</v>
      </c>
      <c r="F330" s="93">
        <v>2341580.5956960004</v>
      </c>
      <c r="G330" s="93">
        <f t="shared" si="35"/>
        <v>1990343.5063416003</v>
      </c>
      <c r="H330" s="112">
        <f t="shared" si="36"/>
        <v>351237.08935440006</v>
      </c>
      <c r="I330" s="64" t="s">
        <v>183</v>
      </c>
    </row>
    <row r="331" spans="2:9" x14ac:dyDescent="0.25">
      <c r="B331" s="22">
        <f t="shared" si="37"/>
        <v>39</v>
      </c>
      <c r="C331" s="32" t="s">
        <v>508</v>
      </c>
      <c r="D331" s="24"/>
      <c r="E331" s="22" t="s">
        <v>121</v>
      </c>
      <c r="F331" s="93">
        <v>234158.05956960001</v>
      </c>
      <c r="G331" s="93">
        <f t="shared" si="35"/>
        <v>199034.35063416002</v>
      </c>
      <c r="H331" s="112">
        <f t="shared" si="36"/>
        <v>35123.708935440001</v>
      </c>
      <c r="I331" s="64" t="s">
        <v>180</v>
      </c>
    </row>
    <row r="332" spans="2:9" x14ac:dyDescent="0.25">
      <c r="B332" s="22">
        <f t="shared" si="37"/>
        <v>40</v>
      </c>
      <c r="C332" s="32" t="s">
        <v>508</v>
      </c>
      <c r="D332" s="24"/>
      <c r="E332" s="22" t="s">
        <v>122</v>
      </c>
      <c r="F332" s="93">
        <v>1756185.4467720001</v>
      </c>
      <c r="G332" s="93">
        <f t="shared" si="35"/>
        <v>1492757.6297561999</v>
      </c>
      <c r="H332" s="112">
        <f t="shared" si="36"/>
        <v>263427.81701579998</v>
      </c>
      <c r="I332" s="64" t="s">
        <v>179</v>
      </c>
    </row>
    <row r="333" spans="2:9" x14ac:dyDescent="0.25">
      <c r="B333" s="22">
        <f t="shared" si="37"/>
        <v>41</v>
      </c>
      <c r="C333" s="32" t="s">
        <v>508</v>
      </c>
      <c r="D333" s="24"/>
      <c r="E333" s="22" t="s">
        <v>123</v>
      </c>
      <c r="F333" s="93">
        <v>819553.20849360002</v>
      </c>
      <c r="G333" s="93">
        <f t="shared" si="35"/>
        <v>696620.22721955995</v>
      </c>
      <c r="H333" s="112">
        <f t="shared" si="36"/>
        <v>122932.98127403999</v>
      </c>
      <c r="I333" s="64" t="s">
        <v>203</v>
      </c>
    </row>
    <row r="334" spans="2:9" x14ac:dyDescent="0.25">
      <c r="B334" s="22">
        <f t="shared" si="37"/>
        <v>42</v>
      </c>
      <c r="C334" s="32" t="s">
        <v>508</v>
      </c>
      <c r="D334" s="24"/>
      <c r="E334" s="22" t="s">
        <v>124</v>
      </c>
      <c r="F334" s="93">
        <v>936632.23827840004</v>
      </c>
      <c r="G334" s="93">
        <f t="shared" si="35"/>
        <v>796137.40253664006</v>
      </c>
      <c r="H334" s="112">
        <f t="shared" si="36"/>
        <v>140494.83574176001</v>
      </c>
      <c r="I334" s="64" t="s">
        <v>179</v>
      </c>
    </row>
    <row r="335" spans="2:9" x14ac:dyDescent="0.25">
      <c r="B335" s="22">
        <f t="shared" si="37"/>
        <v>43</v>
      </c>
      <c r="C335" s="32" t="s">
        <v>508</v>
      </c>
      <c r="D335" s="24"/>
      <c r="E335" s="22" t="s">
        <v>204</v>
      </c>
      <c r="F335" s="93">
        <v>1475195.7752884799</v>
      </c>
      <c r="G335" s="93">
        <f t="shared" si="35"/>
        <v>1253916.4089952079</v>
      </c>
      <c r="H335" s="112">
        <f t="shared" si="36"/>
        <v>221279.36629327197</v>
      </c>
      <c r="I335" s="64" t="s">
        <v>179</v>
      </c>
    </row>
    <row r="336" spans="2:9" x14ac:dyDescent="0.25">
      <c r="B336" s="22">
        <f t="shared" si="37"/>
        <v>44</v>
      </c>
      <c r="C336" s="32" t="s">
        <v>508</v>
      </c>
      <c r="D336" s="24"/>
      <c r="E336" s="22" t="s">
        <v>125</v>
      </c>
      <c r="F336" s="93">
        <v>2189377.8569757598</v>
      </c>
      <c r="G336" s="93">
        <f t="shared" si="35"/>
        <v>1860971.1784293959</v>
      </c>
      <c r="H336" s="112">
        <f t="shared" si="36"/>
        <v>328406.67854636395</v>
      </c>
      <c r="I336" s="64" t="s">
        <v>179</v>
      </c>
    </row>
    <row r="337" spans="2:9" x14ac:dyDescent="0.25">
      <c r="B337" s="22">
        <f t="shared" si="37"/>
        <v>45</v>
      </c>
      <c r="C337" s="32" t="s">
        <v>508</v>
      </c>
      <c r="D337" s="24"/>
      <c r="E337" s="22" t="s">
        <v>126</v>
      </c>
      <c r="F337" s="93">
        <v>2306456.8867605603</v>
      </c>
      <c r="G337" s="93">
        <f t="shared" si="35"/>
        <v>1960488.3537464761</v>
      </c>
      <c r="H337" s="112">
        <f t="shared" si="36"/>
        <v>345968.53301408404</v>
      </c>
      <c r="I337" s="64" t="s">
        <v>179</v>
      </c>
    </row>
    <row r="338" spans="2:9" x14ac:dyDescent="0.25">
      <c r="B338" s="22">
        <f t="shared" si="37"/>
        <v>46</v>
      </c>
      <c r="C338" s="32" t="s">
        <v>508</v>
      </c>
      <c r="D338" s="24"/>
      <c r="E338" s="22" t="s">
        <v>127</v>
      </c>
      <c r="F338" s="93">
        <v>1533735.2901808799</v>
      </c>
      <c r="G338" s="93">
        <f t="shared" si="35"/>
        <v>1303674.996653748</v>
      </c>
      <c r="H338" s="112">
        <f t="shared" si="36"/>
        <v>230060.29352713199</v>
      </c>
      <c r="I338" s="64" t="s">
        <v>179</v>
      </c>
    </row>
    <row r="339" spans="2:9" x14ac:dyDescent="0.25">
      <c r="B339" s="22">
        <f t="shared" si="37"/>
        <v>47</v>
      </c>
      <c r="C339" s="32" t="s">
        <v>508</v>
      </c>
      <c r="D339" s="24"/>
      <c r="E339" s="22" t="s">
        <v>128</v>
      </c>
      <c r="F339" s="93">
        <v>2318164.7897390397</v>
      </c>
      <c r="G339" s="93">
        <f t="shared" si="35"/>
        <v>1970440.0712781837</v>
      </c>
      <c r="H339" s="112">
        <f t="shared" si="36"/>
        <v>347724.71846085595</v>
      </c>
      <c r="I339" s="64" t="s">
        <v>179</v>
      </c>
    </row>
    <row r="340" spans="2:9" x14ac:dyDescent="0.25">
      <c r="B340" s="22">
        <f t="shared" si="37"/>
        <v>48</v>
      </c>
      <c r="C340" s="32" t="s">
        <v>508</v>
      </c>
      <c r="D340" s="24"/>
      <c r="E340" s="22" t="s">
        <v>129</v>
      </c>
      <c r="F340" s="93">
        <v>1006879.65614928</v>
      </c>
      <c r="G340" s="93">
        <f t="shared" si="35"/>
        <v>855847.70772688801</v>
      </c>
      <c r="H340" s="112">
        <f t="shared" si="36"/>
        <v>151031.94842239199</v>
      </c>
      <c r="I340" s="64" t="s">
        <v>179</v>
      </c>
    </row>
    <row r="341" spans="2:9" x14ac:dyDescent="0.25">
      <c r="B341" s="22">
        <f t="shared" si="37"/>
        <v>49</v>
      </c>
      <c r="C341" s="32" t="s">
        <v>508</v>
      </c>
      <c r="D341" s="24"/>
      <c r="E341" s="22" t="s">
        <v>130</v>
      </c>
      <c r="F341" s="93">
        <v>2247917.3718681601</v>
      </c>
      <c r="G341" s="93">
        <f t="shared" si="35"/>
        <v>1910729.766087936</v>
      </c>
      <c r="H341" s="112">
        <f t="shared" si="36"/>
        <v>337187.60578022402</v>
      </c>
      <c r="I341" s="64" t="s">
        <v>179</v>
      </c>
    </row>
    <row r="342" spans="2:9" x14ac:dyDescent="0.25">
      <c r="B342" s="22">
        <f t="shared" si="37"/>
        <v>50</v>
      </c>
      <c r="C342" s="32" t="s">
        <v>508</v>
      </c>
      <c r="D342" s="24"/>
      <c r="E342" s="22" t="s">
        <v>82</v>
      </c>
      <c r="F342" s="93">
        <v>2107422.5361263999</v>
      </c>
      <c r="G342" s="93">
        <f t="shared" si="35"/>
        <v>1791309.1557074399</v>
      </c>
      <c r="H342" s="112">
        <f t="shared" si="36"/>
        <v>316113.38041895995</v>
      </c>
      <c r="I342" s="64" t="s">
        <v>179</v>
      </c>
    </row>
    <row r="343" spans="2:9" x14ac:dyDescent="0.25">
      <c r="B343" s="22">
        <f t="shared" si="37"/>
        <v>51</v>
      </c>
      <c r="C343" s="32" t="s">
        <v>508</v>
      </c>
      <c r="D343" s="24"/>
      <c r="E343" s="22" t="s">
        <v>131</v>
      </c>
      <c r="F343" s="93">
        <v>398068.70126831997</v>
      </c>
      <c r="G343" s="93">
        <f t="shared" si="35"/>
        <v>338358.39607807196</v>
      </c>
      <c r="H343" s="112">
        <f t="shared" si="36"/>
        <v>59710.305190247993</v>
      </c>
      <c r="I343" s="64" t="s">
        <v>179</v>
      </c>
    </row>
    <row r="344" spans="2:9" x14ac:dyDescent="0.25">
      <c r="B344" s="22">
        <f t="shared" si="37"/>
        <v>52</v>
      </c>
      <c r="C344" s="32" t="s">
        <v>508</v>
      </c>
      <c r="D344" s="24"/>
      <c r="E344" s="22" t="s">
        <v>132</v>
      </c>
      <c r="F344" s="93">
        <v>1732769.6408150399</v>
      </c>
      <c r="G344" s="93">
        <f t="shared" si="35"/>
        <v>1472854.1946927838</v>
      </c>
      <c r="H344" s="112">
        <f t="shared" si="36"/>
        <v>259915.44612225596</v>
      </c>
      <c r="I344" s="64" t="s">
        <v>179</v>
      </c>
    </row>
    <row r="345" spans="2:9" x14ac:dyDescent="0.25">
      <c r="B345" s="22">
        <f t="shared" si="37"/>
        <v>53</v>
      </c>
      <c r="C345" s="32" t="s">
        <v>508</v>
      </c>
      <c r="D345" s="24"/>
      <c r="E345" s="22" t="s">
        <v>133</v>
      </c>
      <c r="F345" s="93">
        <v>2774773.0058997595</v>
      </c>
      <c r="G345" s="93">
        <f t="shared" si="35"/>
        <v>2358557.0550147956</v>
      </c>
      <c r="H345" s="112">
        <f t="shared" si="36"/>
        <v>416215.95088496391</v>
      </c>
      <c r="I345" s="64" t="s">
        <v>179</v>
      </c>
    </row>
    <row r="346" spans="2:9" x14ac:dyDescent="0.25">
      <c r="B346" s="22">
        <f t="shared" si="37"/>
        <v>54</v>
      </c>
      <c r="C346" s="32" t="s">
        <v>508</v>
      </c>
      <c r="D346" s="24"/>
      <c r="E346" s="22" t="s">
        <v>134</v>
      </c>
      <c r="F346" s="93">
        <v>983463.85019231995</v>
      </c>
      <c r="G346" s="93">
        <f t="shared" si="35"/>
        <v>835944.27266347199</v>
      </c>
      <c r="H346" s="112">
        <f t="shared" si="36"/>
        <v>147519.57752884799</v>
      </c>
      <c r="I346" s="64" t="s">
        <v>179</v>
      </c>
    </row>
    <row r="347" spans="2:9" x14ac:dyDescent="0.25">
      <c r="B347" s="22">
        <f t="shared" si="37"/>
        <v>55</v>
      </c>
      <c r="C347" s="32" t="s">
        <v>508</v>
      </c>
      <c r="D347" s="24"/>
      <c r="E347" s="22" t="s">
        <v>135</v>
      </c>
      <c r="F347" s="93">
        <v>4320216.1990591204</v>
      </c>
      <c r="G347" s="93">
        <f t="shared" si="35"/>
        <v>3672183.7692002524</v>
      </c>
      <c r="H347" s="112">
        <f t="shared" si="36"/>
        <v>648032.42985886801</v>
      </c>
      <c r="I347" s="64" t="s">
        <v>179</v>
      </c>
    </row>
    <row r="348" spans="2:9" x14ac:dyDescent="0.25">
      <c r="B348" s="22">
        <f t="shared" si="37"/>
        <v>56</v>
      </c>
      <c r="C348" s="32" t="s">
        <v>508</v>
      </c>
      <c r="D348" s="24"/>
      <c r="E348" s="22" t="s">
        <v>136</v>
      </c>
      <c r="F348" s="93">
        <v>1135666.5889125601</v>
      </c>
      <c r="G348" s="93">
        <f t="shared" si="35"/>
        <v>965316.60057567607</v>
      </c>
      <c r="H348" s="112">
        <f t="shared" si="36"/>
        <v>170349.98833688401</v>
      </c>
      <c r="I348" s="64" t="s">
        <v>179</v>
      </c>
    </row>
    <row r="349" spans="2:9" x14ac:dyDescent="0.25">
      <c r="B349" s="22">
        <f t="shared" si="37"/>
        <v>57</v>
      </c>
      <c r="C349" s="32" t="s">
        <v>508</v>
      </c>
      <c r="D349" s="24"/>
      <c r="E349" s="22" t="s">
        <v>137</v>
      </c>
      <c r="F349" s="93">
        <v>1685938.0289011202</v>
      </c>
      <c r="G349" s="93">
        <f t="shared" si="35"/>
        <v>1433047.3245659522</v>
      </c>
      <c r="H349" s="112">
        <f t="shared" si="36"/>
        <v>252890.704335168</v>
      </c>
      <c r="I349" s="64" t="s">
        <v>179</v>
      </c>
    </row>
    <row r="350" spans="2:9" x14ac:dyDescent="0.25">
      <c r="B350" s="22">
        <f t="shared" si="37"/>
        <v>58</v>
      </c>
      <c r="C350" s="32" t="s">
        <v>508</v>
      </c>
      <c r="D350" s="24"/>
      <c r="E350" s="22" t="s">
        <v>138</v>
      </c>
      <c r="F350" s="93">
        <v>866384.82040751993</v>
      </c>
      <c r="G350" s="93">
        <f t="shared" si="35"/>
        <v>736427.09734639188</v>
      </c>
      <c r="H350" s="112">
        <f t="shared" si="36"/>
        <v>129957.72306112798</v>
      </c>
      <c r="I350" s="64" t="s">
        <v>179</v>
      </c>
    </row>
    <row r="351" spans="2:9" x14ac:dyDescent="0.25">
      <c r="B351" s="22">
        <f t="shared" si="37"/>
        <v>59</v>
      </c>
      <c r="C351" s="32" t="s">
        <v>508</v>
      </c>
      <c r="D351" s="24"/>
      <c r="E351" s="22" t="s">
        <v>139</v>
      </c>
      <c r="F351" s="93">
        <v>538563.53701008006</v>
      </c>
      <c r="G351" s="93">
        <f t="shared" si="35"/>
        <v>457779.00645856804</v>
      </c>
      <c r="H351" s="112">
        <f t="shared" si="36"/>
        <v>80784.530551512013</v>
      </c>
      <c r="I351" s="64" t="s">
        <v>179</v>
      </c>
    </row>
    <row r="352" spans="2:9" x14ac:dyDescent="0.25">
      <c r="B352" s="22">
        <f t="shared" si="37"/>
        <v>60</v>
      </c>
      <c r="C352" s="32" t="s">
        <v>508</v>
      </c>
      <c r="D352" s="24"/>
      <c r="E352" s="22" t="s">
        <v>140</v>
      </c>
      <c r="F352" s="93">
        <v>655642.56679488008</v>
      </c>
      <c r="G352" s="93">
        <f t="shared" si="35"/>
        <v>557296.18177564803</v>
      </c>
      <c r="H352" s="112">
        <f t="shared" si="36"/>
        <v>98346.38501923201</v>
      </c>
      <c r="I352" s="64" t="s">
        <v>179</v>
      </c>
    </row>
    <row r="353" spans="2:9" x14ac:dyDescent="0.25">
      <c r="B353" s="22">
        <f t="shared" si="37"/>
        <v>61</v>
      </c>
      <c r="C353" s="32" t="s">
        <v>508</v>
      </c>
      <c r="D353" s="24"/>
      <c r="E353" s="22" t="s">
        <v>141</v>
      </c>
      <c r="F353" s="93">
        <v>679058.37275183992</v>
      </c>
      <c r="G353" s="93">
        <f t="shared" si="35"/>
        <v>577199.61683906394</v>
      </c>
      <c r="H353" s="112">
        <f t="shared" si="36"/>
        <v>101858.75591277599</v>
      </c>
      <c r="I353" s="64" t="s">
        <v>179</v>
      </c>
    </row>
    <row r="354" spans="2:9" x14ac:dyDescent="0.25">
      <c r="B354" s="22">
        <f t="shared" si="37"/>
        <v>62</v>
      </c>
      <c r="C354" s="32" t="s">
        <v>508</v>
      </c>
      <c r="D354" s="24"/>
      <c r="E354" s="22" t="s">
        <v>142</v>
      </c>
      <c r="F354" s="93">
        <v>749305.79062272003</v>
      </c>
      <c r="G354" s="93">
        <f t="shared" si="35"/>
        <v>636909.922029312</v>
      </c>
      <c r="H354" s="112">
        <f t="shared" si="36"/>
        <v>112395.868593408</v>
      </c>
      <c r="I354" s="64" t="s">
        <v>179</v>
      </c>
    </row>
    <row r="355" spans="2:9" x14ac:dyDescent="0.25">
      <c r="B355" s="22">
        <f t="shared" si="37"/>
        <v>63</v>
      </c>
      <c r="C355" s="32" t="s">
        <v>508</v>
      </c>
      <c r="D355" s="24"/>
      <c r="E355" s="22" t="s">
        <v>143</v>
      </c>
      <c r="F355" s="93">
        <v>608810.95488095994</v>
      </c>
      <c r="G355" s="93">
        <f t="shared" si="35"/>
        <v>517489.31164881593</v>
      </c>
      <c r="H355" s="112">
        <f t="shared" si="36"/>
        <v>91321.643232143993</v>
      </c>
      <c r="I355" s="64" t="s">
        <v>179</v>
      </c>
    </row>
    <row r="356" spans="2:9" x14ac:dyDescent="0.25">
      <c r="B356" s="22">
        <f t="shared" si="37"/>
        <v>64</v>
      </c>
      <c r="C356" s="32" t="s">
        <v>508</v>
      </c>
      <c r="D356" s="24"/>
      <c r="E356" s="22" t="s">
        <v>144</v>
      </c>
      <c r="F356" s="93">
        <v>608810.95488095994</v>
      </c>
      <c r="G356" s="93">
        <f t="shared" si="35"/>
        <v>517489.31164881593</v>
      </c>
      <c r="H356" s="112">
        <f t="shared" si="36"/>
        <v>91321.643232143993</v>
      </c>
      <c r="I356" s="64" t="s">
        <v>179</v>
      </c>
    </row>
    <row r="357" spans="2:9" x14ac:dyDescent="0.25">
      <c r="B357" s="22">
        <f t="shared" si="37"/>
        <v>65</v>
      </c>
      <c r="C357" s="32" t="s">
        <v>508</v>
      </c>
      <c r="D357" s="24"/>
      <c r="E357" s="22" t="s">
        <v>145</v>
      </c>
      <c r="F357" s="93">
        <v>1764380.9788569361</v>
      </c>
      <c r="G357" s="93">
        <f t="shared" si="35"/>
        <v>1499723.8320283957</v>
      </c>
      <c r="H357" s="112">
        <f t="shared" si="36"/>
        <v>264657.14682854043</v>
      </c>
      <c r="I357" s="64" t="s">
        <v>179</v>
      </c>
    </row>
    <row r="358" spans="2:9" x14ac:dyDescent="0.25">
      <c r="B358" s="22">
        <f t="shared" si="37"/>
        <v>66</v>
      </c>
      <c r="C358" s="32" t="s">
        <v>508</v>
      </c>
      <c r="D358" s="24"/>
      <c r="E358" s="22" t="s">
        <v>146</v>
      </c>
      <c r="F358" s="93">
        <v>679058.37275183992</v>
      </c>
      <c r="G358" s="93">
        <f t="shared" ref="G358:G404" si="38">F358*85%</f>
        <v>577199.61683906394</v>
      </c>
      <c r="H358" s="112">
        <f t="shared" ref="H358:H404" si="39">F358*15%</f>
        <v>101858.75591277599</v>
      </c>
      <c r="I358" s="64" t="s">
        <v>179</v>
      </c>
    </row>
    <row r="359" spans="2:9" x14ac:dyDescent="0.25">
      <c r="B359" s="22">
        <f t="shared" ref="B359:B404" si="40">B358+1</f>
        <v>67</v>
      </c>
      <c r="C359" s="32" t="s">
        <v>508</v>
      </c>
      <c r="D359" s="24"/>
      <c r="E359" s="22" t="s">
        <v>147</v>
      </c>
      <c r="F359" s="93">
        <v>643934.66381639999</v>
      </c>
      <c r="G359" s="93">
        <f t="shared" si="38"/>
        <v>547344.46424393996</v>
      </c>
      <c r="H359" s="112">
        <f t="shared" si="39"/>
        <v>96590.199572459998</v>
      </c>
      <c r="I359" s="64" t="s">
        <v>179</v>
      </c>
    </row>
    <row r="360" spans="2:9" x14ac:dyDescent="0.25">
      <c r="B360" s="22">
        <f t="shared" si="40"/>
        <v>68</v>
      </c>
      <c r="C360" s="32" t="s">
        <v>508</v>
      </c>
      <c r="D360" s="24"/>
      <c r="E360" s="22" t="s">
        <v>148</v>
      </c>
      <c r="F360" s="93">
        <v>842969.01445056009</v>
      </c>
      <c r="G360" s="93">
        <f t="shared" si="38"/>
        <v>716523.66228297609</v>
      </c>
      <c r="H360" s="112">
        <f t="shared" si="39"/>
        <v>126445.352167584</v>
      </c>
      <c r="I360" s="64" t="s">
        <v>179</v>
      </c>
    </row>
    <row r="361" spans="2:9" x14ac:dyDescent="0.25">
      <c r="B361" s="22">
        <f t="shared" si="40"/>
        <v>69</v>
      </c>
      <c r="C361" s="32" t="s">
        <v>508</v>
      </c>
      <c r="D361" s="24"/>
      <c r="E361" s="22" t="s">
        <v>149</v>
      </c>
      <c r="F361" s="93">
        <v>819553.20849360002</v>
      </c>
      <c r="G361" s="93">
        <f t="shared" si="38"/>
        <v>696620.22721955995</v>
      </c>
      <c r="H361" s="112">
        <f t="shared" si="39"/>
        <v>122932.98127403999</v>
      </c>
      <c r="I361" s="64" t="s">
        <v>179</v>
      </c>
    </row>
    <row r="362" spans="2:9" x14ac:dyDescent="0.25">
      <c r="B362" s="22">
        <f t="shared" si="40"/>
        <v>70</v>
      </c>
      <c r="C362" s="32" t="s">
        <v>508</v>
      </c>
      <c r="D362" s="24"/>
      <c r="E362" s="22" t="s">
        <v>83</v>
      </c>
      <c r="F362" s="93">
        <v>1721061.73783656</v>
      </c>
      <c r="G362" s="93">
        <f t="shared" si="38"/>
        <v>1462902.4771610759</v>
      </c>
      <c r="H362" s="112">
        <f t="shared" si="39"/>
        <v>258159.26067548399</v>
      </c>
      <c r="I362" s="64" t="s">
        <v>179</v>
      </c>
    </row>
    <row r="363" spans="2:9" x14ac:dyDescent="0.25">
      <c r="B363" s="22">
        <f t="shared" si="40"/>
        <v>71</v>
      </c>
      <c r="C363" s="32" t="s">
        <v>508</v>
      </c>
      <c r="D363" s="24"/>
      <c r="E363" s="22" t="s">
        <v>84</v>
      </c>
      <c r="F363" s="93">
        <v>737597.88764423993</v>
      </c>
      <c r="G363" s="93">
        <f t="shared" si="38"/>
        <v>626958.20449760393</v>
      </c>
      <c r="H363" s="112">
        <f t="shared" si="39"/>
        <v>110639.68314663599</v>
      </c>
      <c r="I363" s="64" t="s">
        <v>179</v>
      </c>
    </row>
    <row r="364" spans="2:9" x14ac:dyDescent="0.25">
      <c r="B364" s="22">
        <f t="shared" si="40"/>
        <v>72</v>
      </c>
      <c r="C364" s="32" t="s">
        <v>508</v>
      </c>
      <c r="D364" s="24"/>
      <c r="E364" s="22" t="s">
        <v>150</v>
      </c>
      <c r="F364" s="93">
        <v>351237.0893544</v>
      </c>
      <c r="G364" s="93">
        <f t="shared" si="38"/>
        <v>298551.52595123998</v>
      </c>
      <c r="H364" s="112">
        <f t="shared" si="39"/>
        <v>52685.563403159998</v>
      </c>
      <c r="I364" s="64" t="s">
        <v>179</v>
      </c>
    </row>
    <row r="365" spans="2:9" x14ac:dyDescent="0.25">
      <c r="B365" s="22">
        <f t="shared" si="40"/>
        <v>73</v>
      </c>
      <c r="C365" s="32" t="s">
        <v>508</v>
      </c>
      <c r="D365" s="24"/>
      <c r="E365" s="22" t="s">
        <v>151</v>
      </c>
      <c r="F365" s="93">
        <v>46831.611913920002</v>
      </c>
      <c r="G365" s="93">
        <f t="shared" si="38"/>
        <v>39806.870126832</v>
      </c>
      <c r="H365" s="112">
        <f t="shared" si="39"/>
        <v>7024.7417870879999</v>
      </c>
      <c r="I365" s="64" t="s">
        <v>179</v>
      </c>
    </row>
    <row r="366" spans="2:9" x14ac:dyDescent="0.25">
      <c r="B366" s="22">
        <f t="shared" si="40"/>
        <v>74</v>
      </c>
      <c r="C366" s="32" t="s">
        <v>508</v>
      </c>
      <c r="D366" s="24"/>
      <c r="E366" s="22" t="s">
        <v>152</v>
      </c>
      <c r="F366" s="93">
        <v>983463.85019231995</v>
      </c>
      <c r="G366" s="93">
        <f t="shared" si="38"/>
        <v>835944.27266347199</v>
      </c>
      <c r="H366" s="112">
        <f t="shared" si="39"/>
        <v>147519.57752884799</v>
      </c>
      <c r="I366" s="64" t="s">
        <v>179</v>
      </c>
    </row>
    <row r="367" spans="2:9" x14ac:dyDescent="0.25">
      <c r="B367" s="22">
        <f t="shared" si="40"/>
        <v>75</v>
      </c>
      <c r="C367" s="32" t="s">
        <v>508</v>
      </c>
      <c r="D367" s="24"/>
      <c r="E367" s="22" t="s">
        <v>153</v>
      </c>
      <c r="F367" s="93">
        <v>113566.658891256</v>
      </c>
      <c r="G367" s="93">
        <f t="shared" si="38"/>
        <v>96531.660057567598</v>
      </c>
      <c r="H367" s="112">
        <f t="shared" si="39"/>
        <v>17034.998833688398</v>
      </c>
      <c r="I367" s="64" t="s">
        <v>179</v>
      </c>
    </row>
    <row r="368" spans="2:9" x14ac:dyDescent="0.25">
      <c r="B368" s="22">
        <f t="shared" si="40"/>
        <v>76</v>
      </c>
      <c r="C368" s="32" t="s">
        <v>508</v>
      </c>
      <c r="D368" s="24"/>
      <c r="E368" s="22" t="s">
        <v>154</v>
      </c>
      <c r="F368" s="93">
        <v>53856.353701008004</v>
      </c>
      <c r="G368" s="93">
        <f t="shared" si="38"/>
        <v>45777.900645856804</v>
      </c>
      <c r="H368" s="112">
        <f t="shared" si="39"/>
        <v>8078.4530551511998</v>
      </c>
      <c r="I368" s="64" t="s">
        <v>179</v>
      </c>
    </row>
    <row r="369" spans="2:9" x14ac:dyDescent="0.25">
      <c r="B369" s="22">
        <f t="shared" si="40"/>
        <v>77</v>
      </c>
      <c r="C369" s="32" t="s">
        <v>508</v>
      </c>
      <c r="D369" s="24"/>
      <c r="E369" s="22" t="s">
        <v>155</v>
      </c>
      <c r="F369" s="93">
        <v>46831.611913920002</v>
      </c>
      <c r="G369" s="93">
        <f t="shared" si="38"/>
        <v>39806.870126832</v>
      </c>
      <c r="H369" s="112">
        <f t="shared" si="39"/>
        <v>7024.7417870879999</v>
      </c>
      <c r="I369" s="64" t="s">
        <v>179</v>
      </c>
    </row>
    <row r="370" spans="2:9" x14ac:dyDescent="0.25">
      <c r="B370" s="22">
        <f t="shared" si="40"/>
        <v>78</v>
      </c>
      <c r="C370" s="32" t="s">
        <v>508</v>
      </c>
      <c r="D370" s="24"/>
      <c r="E370" s="22" t="s">
        <v>156</v>
      </c>
      <c r="F370" s="93">
        <v>81955.32084936001</v>
      </c>
      <c r="G370" s="93">
        <f t="shared" si="38"/>
        <v>69662.022721956004</v>
      </c>
      <c r="H370" s="112">
        <f t="shared" si="39"/>
        <v>12293.298127404001</v>
      </c>
      <c r="I370" s="64" t="s">
        <v>179</v>
      </c>
    </row>
    <row r="371" spans="2:9" x14ac:dyDescent="0.25">
      <c r="B371" s="22">
        <f t="shared" si="40"/>
        <v>79</v>
      </c>
      <c r="C371" s="32" t="s">
        <v>508</v>
      </c>
      <c r="D371" s="24"/>
      <c r="E371" s="22" t="s">
        <v>157</v>
      </c>
      <c r="F371" s="93">
        <v>515147.73105311999</v>
      </c>
      <c r="G371" s="93">
        <f t="shared" si="38"/>
        <v>437875.57139515196</v>
      </c>
      <c r="H371" s="112">
        <f t="shared" si="39"/>
        <v>77272.15965796799</v>
      </c>
      <c r="I371" s="64" t="s">
        <v>179</v>
      </c>
    </row>
    <row r="372" spans="2:9" x14ac:dyDescent="0.25">
      <c r="B372" s="22">
        <f t="shared" si="40"/>
        <v>80</v>
      </c>
      <c r="C372" s="32" t="s">
        <v>508</v>
      </c>
      <c r="D372" s="24"/>
      <c r="E372" s="22" t="s">
        <v>158</v>
      </c>
      <c r="F372" s="93">
        <v>901508.52934295998</v>
      </c>
      <c r="G372" s="93">
        <f t="shared" si="38"/>
        <v>766282.24994151597</v>
      </c>
      <c r="H372" s="112">
        <f t="shared" si="39"/>
        <v>135226.27940144399</v>
      </c>
      <c r="I372" s="64" t="s">
        <v>179</v>
      </c>
    </row>
    <row r="373" spans="2:9" x14ac:dyDescent="0.25">
      <c r="B373" s="22">
        <f t="shared" si="40"/>
        <v>81</v>
      </c>
      <c r="C373" s="32" t="s">
        <v>508</v>
      </c>
      <c r="D373" s="24"/>
      <c r="E373" s="22" t="s">
        <v>159</v>
      </c>
      <c r="F373" s="93">
        <v>1123958.68593408</v>
      </c>
      <c r="G373" s="93">
        <f t="shared" si="38"/>
        <v>955364.883043968</v>
      </c>
      <c r="H373" s="112">
        <f t="shared" si="39"/>
        <v>168593.80289011201</v>
      </c>
      <c r="I373" s="64" t="s">
        <v>179</v>
      </c>
    </row>
    <row r="374" spans="2:9" x14ac:dyDescent="0.25">
      <c r="B374" s="22">
        <f t="shared" si="40"/>
        <v>82</v>
      </c>
      <c r="C374" s="32" t="s">
        <v>508</v>
      </c>
      <c r="D374" s="24"/>
      <c r="E374" s="22" t="s">
        <v>160</v>
      </c>
      <c r="F374" s="93">
        <v>112747.1056827624</v>
      </c>
      <c r="G374" s="93">
        <f t="shared" si="38"/>
        <v>95835.039830348032</v>
      </c>
      <c r="H374" s="112">
        <f t="shared" si="39"/>
        <v>16912.065852414358</v>
      </c>
      <c r="I374" s="64" t="s">
        <v>179</v>
      </c>
    </row>
    <row r="375" spans="2:9" x14ac:dyDescent="0.25">
      <c r="B375" s="22">
        <f t="shared" si="40"/>
        <v>83</v>
      </c>
      <c r="C375" s="32" t="s">
        <v>508</v>
      </c>
      <c r="D375" s="24"/>
      <c r="E375" s="22" t="s">
        <v>161</v>
      </c>
      <c r="F375" s="93">
        <v>81955.32084936001</v>
      </c>
      <c r="G375" s="93">
        <f t="shared" si="38"/>
        <v>69662.022721956004</v>
      </c>
      <c r="H375" s="112">
        <f t="shared" si="39"/>
        <v>12293.298127404001</v>
      </c>
      <c r="I375" s="64" t="s">
        <v>179</v>
      </c>
    </row>
    <row r="376" spans="2:9" x14ac:dyDescent="0.25">
      <c r="B376" s="22">
        <f t="shared" si="40"/>
        <v>84</v>
      </c>
      <c r="C376" s="32" t="s">
        <v>508</v>
      </c>
      <c r="D376" s="24"/>
      <c r="E376" s="22" t="s">
        <v>162</v>
      </c>
      <c r="F376" s="93">
        <v>122932.98127403999</v>
      </c>
      <c r="G376" s="93">
        <f t="shared" si="38"/>
        <v>104493.034082934</v>
      </c>
      <c r="H376" s="112">
        <f t="shared" si="39"/>
        <v>18439.947191105999</v>
      </c>
      <c r="I376" s="64" t="s">
        <v>179</v>
      </c>
    </row>
    <row r="377" spans="2:9" x14ac:dyDescent="0.25">
      <c r="B377" s="22">
        <f t="shared" si="40"/>
        <v>85</v>
      </c>
      <c r="C377" s="32" t="s">
        <v>508</v>
      </c>
      <c r="D377" s="24"/>
      <c r="E377" s="22" t="s">
        <v>163</v>
      </c>
      <c r="F377" s="93">
        <v>117079.0297848</v>
      </c>
      <c r="G377" s="93">
        <f t="shared" si="38"/>
        <v>99517.175317080008</v>
      </c>
      <c r="H377" s="112">
        <f t="shared" si="39"/>
        <v>17561.854467720001</v>
      </c>
      <c r="I377" s="64" t="s">
        <v>179</v>
      </c>
    </row>
    <row r="378" spans="2:9" x14ac:dyDescent="0.25">
      <c r="B378" s="22">
        <f t="shared" si="40"/>
        <v>86</v>
      </c>
      <c r="C378" s="32" t="s">
        <v>508</v>
      </c>
      <c r="D378" s="24"/>
      <c r="E378" s="22" t="s">
        <v>164</v>
      </c>
      <c r="F378" s="93">
        <v>38636.079828984002</v>
      </c>
      <c r="G378" s="93">
        <f t="shared" si="38"/>
        <v>32840.667854636398</v>
      </c>
      <c r="H378" s="112">
        <f t="shared" si="39"/>
        <v>5795.4119743476003</v>
      </c>
      <c r="I378" s="64" t="s">
        <v>179</v>
      </c>
    </row>
    <row r="379" spans="2:9" x14ac:dyDescent="0.25">
      <c r="B379" s="22">
        <f t="shared" si="40"/>
        <v>87</v>
      </c>
      <c r="C379" s="32" t="s">
        <v>508</v>
      </c>
      <c r="D379" s="24"/>
      <c r="E379" s="22" t="s">
        <v>165</v>
      </c>
      <c r="F379" s="93">
        <v>90736.248083219994</v>
      </c>
      <c r="G379" s="93">
        <f t="shared" si="38"/>
        <v>77125.810870736997</v>
      </c>
      <c r="H379" s="112">
        <f t="shared" si="39"/>
        <v>13610.437212482999</v>
      </c>
      <c r="I379" s="64" t="s">
        <v>179</v>
      </c>
    </row>
    <row r="380" spans="2:9" x14ac:dyDescent="0.25">
      <c r="B380" s="22">
        <f t="shared" si="40"/>
        <v>88</v>
      </c>
      <c r="C380" s="32" t="s">
        <v>508</v>
      </c>
      <c r="D380" s="24"/>
      <c r="E380" s="22" t="s">
        <v>166</v>
      </c>
      <c r="F380" s="93">
        <v>40977.660424680005</v>
      </c>
      <c r="G380" s="93">
        <f t="shared" si="38"/>
        <v>34831.011360978002</v>
      </c>
      <c r="H380" s="112">
        <f t="shared" si="39"/>
        <v>6146.6490637020006</v>
      </c>
      <c r="I380" s="64" t="s">
        <v>179</v>
      </c>
    </row>
    <row r="381" spans="2:9" x14ac:dyDescent="0.25">
      <c r="B381" s="22">
        <f t="shared" si="40"/>
        <v>89</v>
      </c>
      <c r="C381" s="32" t="s">
        <v>508</v>
      </c>
      <c r="D381" s="24"/>
      <c r="E381" s="22" t="s">
        <v>167</v>
      </c>
      <c r="F381" s="93">
        <v>146348.78723100002</v>
      </c>
      <c r="G381" s="93">
        <f t="shared" si="38"/>
        <v>124396.46914635002</v>
      </c>
      <c r="H381" s="112">
        <f t="shared" si="39"/>
        <v>21952.318084650004</v>
      </c>
      <c r="I381" s="64" t="s">
        <v>179</v>
      </c>
    </row>
    <row r="382" spans="2:9" x14ac:dyDescent="0.25">
      <c r="B382" s="22">
        <f t="shared" si="40"/>
        <v>90</v>
      </c>
      <c r="C382" s="32" t="s">
        <v>508</v>
      </c>
      <c r="D382" s="24"/>
      <c r="E382" s="22" t="s">
        <v>168</v>
      </c>
      <c r="F382" s="93">
        <v>111225.07829556</v>
      </c>
      <c r="G382" s="93">
        <f t="shared" si="38"/>
        <v>94541.316551226002</v>
      </c>
      <c r="H382" s="112">
        <f t="shared" si="39"/>
        <v>16683.761744333999</v>
      </c>
      <c r="I382" s="64" t="s">
        <v>179</v>
      </c>
    </row>
    <row r="383" spans="2:9" x14ac:dyDescent="0.25">
      <c r="B383" s="22">
        <f t="shared" si="40"/>
        <v>91</v>
      </c>
      <c r="C383" s="32" t="s">
        <v>508</v>
      </c>
      <c r="D383" s="24"/>
      <c r="E383" s="22" t="s">
        <v>85</v>
      </c>
      <c r="F383" s="93">
        <v>585395.1489240001</v>
      </c>
      <c r="G383" s="93">
        <f t="shared" si="38"/>
        <v>497585.87658540008</v>
      </c>
      <c r="H383" s="112">
        <f t="shared" si="39"/>
        <v>87809.272338600014</v>
      </c>
      <c r="I383" s="64" t="s">
        <v>21</v>
      </c>
    </row>
    <row r="384" spans="2:9" x14ac:dyDescent="0.25">
      <c r="B384" s="22">
        <f t="shared" si="40"/>
        <v>92</v>
      </c>
      <c r="C384" s="32" t="s">
        <v>508</v>
      </c>
      <c r="D384" s="24"/>
      <c r="E384" s="22" t="s">
        <v>86</v>
      </c>
      <c r="F384" s="93">
        <v>234158.05956960001</v>
      </c>
      <c r="G384" s="93">
        <f t="shared" si="38"/>
        <v>199034.35063416002</v>
      </c>
      <c r="H384" s="112">
        <f t="shared" si="39"/>
        <v>35123.708935440001</v>
      </c>
      <c r="I384" s="64" t="s">
        <v>179</v>
      </c>
    </row>
    <row r="385" spans="2:9" x14ac:dyDescent="0.25">
      <c r="B385" s="22">
        <f t="shared" si="40"/>
        <v>93</v>
      </c>
      <c r="C385" s="32" t="s">
        <v>508</v>
      </c>
      <c r="D385" s="24"/>
      <c r="E385" s="22" t="s">
        <v>87</v>
      </c>
      <c r="F385" s="93">
        <v>351237.0893544</v>
      </c>
      <c r="G385" s="93">
        <f t="shared" si="38"/>
        <v>298551.52595123998</v>
      </c>
      <c r="H385" s="112">
        <f t="shared" si="39"/>
        <v>52685.563403159998</v>
      </c>
      <c r="I385" s="64" t="s">
        <v>179</v>
      </c>
    </row>
    <row r="386" spans="2:9" x14ac:dyDescent="0.25">
      <c r="B386" s="22">
        <f t="shared" si="40"/>
        <v>94</v>
      </c>
      <c r="C386" s="32" t="s">
        <v>508</v>
      </c>
      <c r="D386" s="24"/>
      <c r="E386" s="22" t="s">
        <v>88</v>
      </c>
      <c r="F386" s="93">
        <v>234158.05956960001</v>
      </c>
      <c r="G386" s="93">
        <f t="shared" si="38"/>
        <v>199034.35063416002</v>
      </c>
      <c r="H386" s="112">
        <f t="shared" si="39"/>
        <v>35123.708935440001</v>
      </c>
      <c r="I386" s="64" t="s">
        <v>179</v>
      </c>
    </row>
    <row r="387" spans="2:9" x14ac:dyDescent="0.25">
      <c r="B387" s="22">
        <f t="shared" si="40"/>
        <v>95</v>
      </c>
      <c r="C387" s="32" t="s">
        <v>508</v>
      </c>
      <c r="D387" s="24"/>
      <c r="E387" s="22" t="s">
        <v>89</v>
      </c>
      <c r="F387" s="93">
        <v>234158.05956960001</v>
      </c>
      <c r="G387" s="93">
        <f t="shared" si="38"/>
        <v>199034.35063416002</v>
      </c>
      <c r="H387" s="112">
        <f t="shared" si="39"/>
        <v>35123.708935440001</v>
      </c>
      <c r="I387" s="64" t="s">
        <v>179</v>
      </c>
    </row>
    <row r="388" spans="2:9" x14ac:dyDescent="0.25">
      <c r="B388" s="22">
        <f t="shared" si="40"/>
        <v>96</v>
      </c>
      <c r="C388" s="32" t="s">
        <v>508</v>
      </c>
      <c r="D388" s="24"/>
      <c r="E388" s="22" t="s">
        <v>90</v>
      </c>
      <c r="F388" s="93">
        <v>351237.0893544</v>
      </c>
      <c r="G388" s="93">
        <f t="shared" si="38"/>
        <v>298551.52595123998</v>
      </c>
      <c r="H388" s="112">
        <f t="shared" si="39"/>
        <v>52685.563403159998</v>
      </c>
      <c r="I388" s="64" t="s">
        <v>179</v>
      </c>
    </row>
    <row r="389" spans="2:9" x14ac:dyDescent="0.25">
      <c r="B389" s="22">
        <f t="shared" si="40"/>
        <v>97</v>
      </c>
      <c r="C389" s="32" t="s">
        <v>508</v>
      </c>
      <c r="D389" s="24"/>
      <c r="E389" s="22" t="s">
        <v>169</v>
      </c>
      <c r="F389" s="93">
        <v>351237.0893544</v>
      </c>
      <c r="G389" s="93">
        <f t="shared" si="38"/>
        <v>298551.52595123998</v>
      </c>
      <c r="H389" s="112">
        <f t="shared" si="39"/>
        <v>52685.563403159998</v>
      </c>
      <c r="I389" s="64" t="s">
        <v>179</v>
      </c>
    </row>
    <row r="390" spans="2:9" x14ac:dyDescent="0.25">
      <c r="B390" s="22">
        <f t="shared" si="40"/>
        <v>98</v>
      </c>
      <c r="C390" s="32" t="s">
        <v>508</v>
      </c>
      <c r="D390" s="24"/>
      <c r="E390" s="27" t="s">
        <v>170</v>
      </c>
      <c r="F390" s="93">
        <v>234158.05956960001</v>
      </c>
      <c r="G390" s="93">
        <f t="shared" si="38"/>
        <v>199034.35063416002</v>
      </c>
      <c r="H390" s="112">
        <f t="shared" si="39"/>
        <v>35123.708935440001</v>
      </c>
      <c r="I390" s="64" t="s">
        <v>179</v>
      </c>
    </row>
    <row r="391" spans="2:9" x14ac:dyDescent="0.25">
      <c r="B391" s="22">
        <f t="shared" si="40"/>
        <v>99</v>
      </c>
      <c r="C391" s="32" t="s">
        <v>508</v>
      </c>
      <c r="D391" s="24"/>
      <c r="E391" s="27" t="s">
        <v>91</v>
      </c>
      <c r="F391" s="93">
        <v>585395.1489240001</v>
      </c>
      <c r="G391" s="93">
        <f t="shared" si="38"/>
        <v>497585.87658540008</v>
      </c>
      <c r="H391" s="112">
        <f t="shared" si="39"/>
        <v>87809.272338600014</v>
      </c>
      <c r="I391" s="64" t="s">
        <v>195</v>
      </c>
    </row>
    <row r="392" spans="2:9" x14ac:dyDescent="0.25">
      <c r="B392" s="22">
        <f t="shared" si="40"/>
        <v>100</v>
      </c>
      <c r="C392" s="32" t="s">
        <v>508</v>
      </c>
      <c r="D392" s="24"/>
      <c r="E392" s="27" t="s">
        <v>171</v>
      </c>
      <c r="F392" s="93">
        <v>585395.1489240001</v>
      </c>
      <c r="G392" s="93">
        <f t="shared" si="38"/>
        <v>497585.87658540008</v>
      </c>
      <c r="H392" s="112">
        <f t="shared" si="39"/>
        <v>87809.272338600014</v>
      </c>
      <c r="I392" s="64" t="s">
        <v>179</v>
      </c>
    </row>
    <row r="393" spans="2:9" x14ac:dyDescent="0.25">
      <c r="B393" s="22">
        <f t="shared" si="40"/>
        <v>101</v>
      </c>
      <c r="C393" s="32" t="s">
        <v>508</v>
      </c>
      <c r="D393" s="24"/>
      <c r="E393" s="27" t="s">
        <v>92</v>
      </c>
      <c r="F393" s="93">
        <v>351237.0893544</v>
      </c>
      <c r="G393" s="93">
        <f t="shared" si="38"/>
        <v>298551.52595123998</v>
      </c>
      <c r="H393" s="112">
        <f t="shared" si="39"/>
        <v>52685.563403159998</v>
      </c>
      <c r="I393" s="64" t="s">
        <v>179</v>
      </c>
    </row>
    <row r="394" spans="2:9" x14ac:dyDescent="0.25">
      <c r="B394" s="22">
        <f t="shared" si="40"/>
        <v>102</v>
      </c>
      <c r="C394" s="32" t="s">
        <v>508</v>
      </c>
      <c r="D394" s="24"/>
      <c r="E394" s="27" t="s">
        <v>93</v>
      </c>
      <c r="F394" s="93">
        <v>10501988.971696561</v>
      </c>
      <c r="G394" s="93">
        <f t="shared" si="38"/>
        <v>8926690.6259420775</v>
      </c>
      <c r="H394" s="112">
        <f t="shared" si="39"/>
        <v>1575298.3457544842</v>
      </c>
      <c r="I394" s="64" t="s">
        <v>179</v>
      </c>
    </row>
    <row r="395" spans="2:9" x14ac:dyDescent="0.25">
      <c r="B395" s="22">
        <f t="shared" si="40"/>
        <v>103</v>
      </c>
      <c r="C395" s="32" t="s">
        <v>508</v>
      </c>
      <c r="D395" s="24"/>
      <c r="E395" s="27" t="s">
        <v>59</v>
      </c>
      <c r="F395" s="93">
        <v>11707.90297848</v>
      </c>
      <c r="G395" s="93">
        <f t="shared" si="38"/>
        <v>9951.717531708</v>
      </c>
      <c r="H395" s="112">
        <f t="shared" si="39"/>
        <v>1756.185446772</v>
      </c>
      <c r="I395" s="64" t="s">
        <v>179</v>
      </c>
    </row>
    <row r="396" spans="2:9" x14ac:dyDescent="0.25">
      <c r="B396" s="22">
        <f t="shared" si="40"/>
        <v>104</v>
      </c>
      <c r="C396" s="32" t="s">
        <v>508</v>
      </c>
      <c r="D396" s="24"/>
      <c r="E396" s="27" t="s">
        <v>175</v>
      </c>
      <c r="F396" s="93">
        <v>1170790.2978480002</v>
      </c>
      <c r="G396" s="93">
        <f t="shared" si="38"/>
        <v>995171.75317080016</v>
      </c>
      <c r="H396" s="112">
        <f t="shared" si="39"/>
        <v>175618.54467720003</v>
      </c>
      <c r="I396" s="64" t="s">
        <v>179</v>
      </c>
    </row>
    <row r="397" spans="2:9" ht="45" x14ac:dyDescent="0.25">
      <c r="B397" s="22">
        <f t="shared" si="40"/>
        <v>105</v>
      </c>
      <c r="C397" s="32" t="s">
        <v>508</v>
      </c>
      <c r="D397" s="24"/>
      <c r="E397" s="28" t="s">
        <v>176</v>
      </c>
      <c r="F397" s="93">
        <v>1756185.4467720001</v>
      </c>
      <c r="G397" s="93">
        <f t="shared" si="38"/>
        <v>1492757.6297561999</v>
      </c>
      <c r="H397" s="112">
        <f t="shared" si="39"/>
        <v>263427.81701579998</v>
      </c>
      <c r="I397" s="64" t="s">
        <v>183</v>
      </c>
    </row>
    <row r="398" spans="2:9" x14ac:dyDescent="0.25">
      <c r="B398" s="22">
        <f t="shared" si="40"/>
        <v>106</v>
      </c>
      <c r="C398" s="32" t="s">
        <v>508</v>
      </c>
      <c r="D398" s="24"/>
      <c r="E398" s="27" t="s">
        <v>177</v>
      </c>
      <c r="F398" s="93">
        <v>585395.1489240001</v>
      </c>
      <c r="G398" s="93">
        <f t="shared" si="38"/>
        <v>497585.87658540008</v>
      </c>
      <c r="H398" s="112">
        <f t="shared" si="39"/>
        <v>87809.272338600014</v>
      </c>
      <c r="I398" s="64" t="s">
        <v>179</v>
      </c>
    </row>
    <row r="399" spans="2:9" x14ac:dyDescent="0.25">
      <c r="B399" s="22">
        <f t="shared" si="40"/>
        <v>107</v>
      </c>
      <c r="C399" s="32" t="s">
        <v>508</v>
      </c>
      <c r="D399" s="24"/>
      <c r="E399" s="22" t="s">
        <v>94</v>
      </c>
      <c r="F399" s="93">
        <v>585395.1489240001</v>
      </c>
      <c r="G399" s="93">
        <f t="shared" si="38"/>
        <v>497585.87658540008</v>
      </c>
      <c r="H399" s="112">
        <f t="shared" si="39"/>
        <v>87809.272338600014</v>
      </c>
      <c r="I399" s="64" t="s">
        <v>183</v>
      </c>
    </row>
    <row r="400" spans="2:9" x14ac:dyDescent="0.25">
      <c r="B400" s="22">
        <f t="shared" si="40"/>
        <v>108</v>
      </c>
      <c r="C400" s="32" t="s">
        <v>508</v>
      </c>
      <c r="D400" s="24"/>
      <c r="E400" s="22" t="s">
        <v>205</v>
      </c>
      <c r="F400" s="93">
        <v>234158.05956960001</v>
      </c>
      <c r="G400" s="93">
        <f t="shared" si="38"/>
        <v>199034.35063416002</v>
      </c>
      <c r="H400" s="112">
        <f t="shared" si="39"/>
        <v>35123.708935440001</v>
      </c>
      <c r="I400" s="64" t="s">
        <v>194</v>
      </c>
    </row>
    <row r="401" spans="2:9" x14ac:dyDescent="0.25">
      <c r="B401" s="22">
        <f t="shared" si="40"/>
        <v>109</v>
      </c>
      <c r="C401" s="32" t="s">
        <v>508</v>
      </c>
      <c r="D401" s="24"/>
      <c r="E401" s="22" t="s">
        <v>95</v>
      </c>
      <c r="F401" s="93">
        <v>585395.1489240001</v>
      </c>
      <c r="G401" s="93">
        <f t="shared" si="38"/>
        <v>497585.87658540008</v>
      </c>
      <c r="H401" s="112">
        <f t="shared" si="39"/>
        <v>87809.272338600014</v>
      </c>
      <c r="I401" s="64" t="s">
        <v>179</v>
      </c>
    </row>
    <row r="402" spans="2:9" x14ac:dyDescent="0.25">
      <c r="B402" s="22">
        <f>B401+1</f>
        <v>110</v>
      </c>
      <c r="C402" s="32" t="s">
        <v>508</v>
      </c>
      <c r="D402" s="24"/>
      <c r="E402" s="22" t="s">
        <v>172</v>
      </c>
      <c r="F402" s="93">
        <v>1557151.0961378401</v>
      </c>
      <c r="G402" s="93">
        <f t="shared" si="38"/>
        <v>1323578.4317171641</v>
      </c>
      <c r="H402" s="112">
        <f t="shared" si="39"/>
        <v>233572.66442067601</v>
      </c>
      <c r="I402" s="64" t="s">
        <v>179</v>
      </c>
    </row>
    <row r="403" spans="2:9" x14ac:dyDescent="0.25">
      <c r="B403" s="22">
        <f>B402+1</f>
        <v>111</v>
      </c>
      <c r="C403" s="32" t="s">
        <v>508</v>
      </c>
      <c r="D403" s="24"/>
      <c r="E403" s="22" t="s">
        <v>500</v>
      </c>
      <c r="F403" s="93">
        <v>2926975.74462</v>
      </c>
      <c r="G403" s="93">
        <f t="shared" si="38"/>
        <v>2487929.3829270001</v>
      </c>
      <c r="H403" s="112">
        <f t="shared" si="39"/>
        <v>439046.36169300001</v>
      </c>
      <c r="I403" s="64" t="s">
        <v>179</v>
      </c>
    </row>
    <row r="404" spans="2:9" x14ac:dyDescent="0.25">
      <c r="B404" s="22">
        <f t="shared" si="40"/>
        <v>112</v>
      </c>
      <c r="C404" s="32" t="s">
        <v>508</v>
      </c>
      <c r="D404" s="24"/>
      <c r="E404" s="22" t="s">
        <v>206</v>
      </c>
      <c r="F404" s="93">
        <v>5853951.48924</v>
      </c>
      <c r="G404" s="93">
        <f t="shared" si="38"/>
        <v>4975858.7658540001</v>
      </c>
      <c r="H404" s="112">
        <f t="shared" si="39"/>
        <v>878092.72338600003</v>
      </c>
      <c r="I404" s="64" t="s">
        <v>179</v>
      </c>
    </row>
    <row r="405" spans="2:9" x14ac:dyDescent="0.25">
      <c r="B405" s="33">
        <f>B404+1</f>
        <v>113</v>
      </c>
      <c r="C405" s="30" t="s">
        <v>508</v>
      </c>
      <c r="D405" s="42"/>
      <c r="E405" s="33" t="s">
        <v>174</v>
      </c>
      <c r="F405" s="92">
        <v>175618.5446772</v>
      </c>
      <c r="G405" s="92">
        <v>149275.76297561999</v>
      </c>
      <c r="H405" s="94">
        <v>26342.781701579999</v>
      </c>
      <c r="I405" s="37" t="s">
        <v>179</v>
      </c>
    </row>
    <row r="406" spans="2:9" ht="15.75" thickBot="1" x14ac:dyDescent="0.3">
      <c r="B406" s="247"/>
      <c r="C406" s="248"/>
      <c r="D406" s="25"/>
      <c r="E406" s="43" t="s">
        <v>485</v>
      </c>
      <c r="F406" s="136">
        <f>SUM(F293:F405)</f>
        <v>167358496.19290099</v>
      </c>
      <c r="G406" s="183">
        <f>SUM(G293:G405)</f>
        <v>142254721.76396587</v>
      </c>
      <c r="H406" s="113"/>
      <c r="I406" s="65"/>
    </row>
  </sheetData>
  <mergeCells count="20">
    <mergeCell ref="B6:I6"/>
    <mergeCell ref="B36:I36"/>
    <mergeCell ref="D37:D111"/>
    <mergeCell ref="D112:D125"/>
    <mergeCell ref="D126:D129"/>
    <mergeCell ref="B406:C406"/>
    <mergeCell ref="B216:D216"/>
    <mergeCell ref="B34:D34"/>
    <mergeCell ref="B35:D35"/>
    <mergeCell ref="B291:D291"/>
    <mergeCell ref="D166:D182"/>
    <mergeCell ref="D184:D186"/>
    <mergeCell ref="D187:D191"/>
    <mergeCell ref="B193:I193"/>
    <mergeCell ref="B227:I227"/>
    <mergeCell ref="B292:I292"/>
    <mergeCell ref="D130:D165"/>
    <mergeCell ref="B217:I217"/>
    <mergeCell ref="B239:D239"/>
    <mergeCell ref="B240:I240"/>
  </mergeCells>
  <pageMargins left="0.7" right="0.7" top="0.75" bottom="0.75" header="0.3" footer="0.3"/>
  <pageSetup paperSize="8" scale="33" orientation="landscape" r:id="rId1"/>
  <rowBreaks count="5" manualBreakCount="5">
    <brk id="111" max="16383" man="1"/>
    <brk id="165" max="16383" man="1"/>
    <brk id="192" max="16383" man="1"/>
    <brk id="239" max="16383" man="1"/>
    <brk id="2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3"/>
  <sheetViews>
    <sheetView view="pageBreakPreview" zoomScaleNormal="100" zoomScaleSheetLayoutView="100" workbookViewId="0">
      <selection activeCell="E20" sqref="E20"/>
    </sheetView>
  </sheetViews>
  <sheetFormatPr defaultRowHeight="15" x14ac:dyDescent="0.25"/>
  <cols>
    <col min="2" max="2" width="4" customWidth="1"/>
    <col min="3" max="3" width="25.140625" customWidth="1"/>
    <col min="4" max="4" width="15.7109375" bestFit="1" customWidth="1"/>
    <col min="5" max="5" width="100.7109375" bestFit="1" customWidth="1"/>
    <col min="6" max="6" width="14.5703125" bestFit="1" customWidth="1"/>
    <col min="7" max="7" width="14" bestFit="1" customWidth="1"/>
    <col min="8" max="8" width="13.5703125" bestFit="1" customWidth="1"/>
    <col min="9" max="9" width="18.5703125" bestFit="1" customWidth="1"/>
    <col min="10" max="10" width="10.5703125" bestFit="1" customWidth="1"/>
    <col min="11" max="11" width="18.7109375" customWidth="1"/>
    <col min="12" max="12" width="17.28515625" bestFit="1" customWidth="1"/>
  </cols>
  <sheetData>
    <row r="2" spans="2:12" x14ac:dyDescent="0.25">
      <c r="L2" s="3" t="s">
        <v>11</v>
      </c>
    </row>
    <row r="3" spans="2:12" x14ac:dyDescent="0.25">
      <c r="C3" s="1" t="s">
        <v>9</v>
      </c>
    </row>
    <row r="4" spans="2:12" ht="15.75" thickBot="1" x14ac:dyDescent="0.3">
      <c r="C4" s="1"/>
    </row>
    <row r="5" spans="2:12" ht="60.75" thickBot="1" x14ac:dyDescent="0.3">
      <c r="B5" s="162" t="s">
        <v>497</v>
      </c>
      <c r="C5" s="67" t="s">
        <v>3</v>
      </c>
      <c r="D5" s="68" t="s">
        <v>2</v>
      </c>
      <c r="E5" s="69" t="s">
        <v>0</v>
      </c>
      <c r="F5" s="69" t="s">
        <v>12</v>
      </c>
      <c r="G5" s="69" t="s">
        <v>13</v>
      </c>
      <c r="H5" s="69" t="s">
        <v>14</v>
      </c>
      <c r="I5" s="69" t="s">
        <v>6</v>
      </c>
      <c r="J5" s="69" t="s">
        <v>1</v>
      </c>
      <c r="K5" s="69" t="s">
        <v>4</v>
      </c>
      <c r="L5" s="70" t="s">
        <v>5</v>
      </c>
    </row>
    <row r="6" spans="2:12" x14ac:dyDescent="0.25">
      <c r="B6" s="77">
        <v>1</v>
      </c>
      <c r="C6" s="73" t="s">
        <v>15</v>
      </c>
      <c r="D6" s="73" t="s">
        <v>16</v>
      </c>
      <c r="E6" s="73" t="s">
        <v>359</v>
      </c>
      <c r="F6" s="124">
        <v>7500000</v>
      </c>
      <c r="G6" s="124">
        <v>6375000</v>
      </c>
      <c r="H6" s="124">
        <v>1125000</v>
      </c>
      <c r="I6" s="73" t="s">
        <v>15</v>
      </c>
      <c r="J6" s="157"/>
      <c r="K6" s="73" t="s">
        <v>502</v>
      </c>
      <c r="L6" s="74" t="s">
        <v>289</v>
      </c>
    </row>
    <row r="7" spans="2:12" x14ac:dyDescent="0.25">
      <c r="B7" s="78">
        <f>B6+1</f>
        <v>2</v>
      </c>
      <c r="C7" s="71" t="s">
        <v>15</v>
      </c>
      <c r="D7" s="71" t="s">
        <v>16</v>
      </c>
      <c r="E7" s="71" t="s">
        <v>524</v>
      </c>
      <c r="F7" s="117">
        <v>3000000</v>
      </c>
      <c r="G7" s="117">
        <v>2550000</v>
      </c>
      <c r="H7" s="117">
        <v>450000</v>
      </c>
      <c r="I7" s="71" t="s">
        <v>15</v>
      </c>
      <c r="J7" s="158"/>
      <c r="K7" s="71" t="s">
        <v>502</v>
      </c>
      <c r="L7" s="75" t="s">
        <v>289</v>
      </c>
    </row>
    <row r="8" spans="2:12" x14ac:dyDescent="0.25">
      <c r="B8" s="78">
        <f t="shared" ref="B8:B20" si="0">B7+1</f>
        <v>3</v>
      </c>
      <c r="C8" s="71" t="s">
        <v>15</v>
      </c>
      <c r="D8" s="71" t="s">
        <v>16</v>
      </c>
      <c r="E8" s="71" t="s">
        <v>360</v>
      </c>
      <c r="F8" s="117">
        <v>3000000</v>
      </c>
      <c r="G8" s="117">
        <v>2550000</v>
      </c>
      <c r="H8" s="117">
        <v>450000</v>
      </c>
      <c r="I8" s="71" t="s">
        <v>15</v>
      </c>
      <c r="J8" s="158"/>
      <c r="K8" s="71" t="s">
        <v>502</v>
      </c>
      <c r="L8" s="75" t="s">
        <v>289</v>
      </c>
    </row>
    <row r="9" spans="2:12" x14ac:dyDescent="0.25">
      <c r="B9" s="78">
        <f t="shared" si="0"/>
        <v>4</v>
      </c>
      <c r="C9" s="71" t="s">
        <v>15</v>
      </c>
      <c r="D9" s="71" t="s">
        <v>16</v>
      </c>
      <c r="E9" s="71" t="s">
        <v>57</v>
      </c>
      <c r="F9" s="117">
        <v>3900000</v>
      </c>
      <c r="G9" s="117">
        <v>3315000</v>
      </c>
      <c r="H9" s="117">
        <v>585000</v>
      </c>
      <c r="I9" s="71" t="s">
        <v>15</v>
      </c>
      <c r="J9" s="158"/>
      <c r="K9" s="71" t="s">
        <v>502</v>
      </c>
      <c r="L9" s="75" t="s">
        <v>289</v>
      </c>
    </row>
    <row r="10" spans="2:12" ht="15.75" thickBot="1" x14ac:dyDescent="0.3">
      <c r="B10" s="79">
        <f>B9+1</f>
        <v>5</v>
      </c>
      <c r="C10" s="72" t="s">
        <v>15</v>
      </c>
      <c r="D10" s="72" t="s">
        <v>16</v>
      </c>
      <c r="E10" s="72" t="s">
        <v>531</v>
      </c>
      <c r="F10" s="125">
        <v>3300000</v>
      </c>
      <c r="G10" s="126">
        <v>2805000</v>
      </c>
      <c r="H10" s="126">
        <v>495000</v>
      </c>
      <c r="I10" s="72" t="s">
        <v>15</v>
      </c>
      <c r="J10" s="159"/>
      <c r="K10" s="72" t="s">
        <v>502</v>
      </c>
      <c r="L10" s="76" t="s">
        <v>289</v>
      </c>
    </row>
    <row r="11" spans="2:12" ht="30" x14ac:dyDescent="0.25">
      <c r="B11" s="80">
        <f t="shared" si="0"/>
        <v>6</v>
      </c>
      <c r="C11" s="81" t="s">
        <v>15</v>
      </c>
      <c r="D11" s="81" t="s">
        <v>291</v>
      </c>
      <c r="E11" s="81" t="s">
        <v>293</v>
      </c>
      <c r="F11" s="127">
        <v>25000000</v>
      </c>
      <c r="G11" s="127">
        <v>21250000</v>
      </c>
      <c r="H11" s="127">
        <v>3750000</v>
      </c>
      <c r="I11" s="81" t="s">
        <v>15</v>
      </c>
      <c r="J11" s="160"/>
      <c r="K11" s="81" t="s">
        <v>502</v>
      </c>
      <c r="L11" s="82" t="s">
        <v>289</v>
      </c>
    </row>
    <row r="12" spans="2:12" x14ac:dyDescent="0.25">
      <c r="B12" s="78">
        <f t="shared" si="0"/>
        <v>7</v>
      </c>
      <c r="C12" s="71" t="s">
        <v>15</v>
      </c>
      <c r="D12" s="71" t="s">
        <v>291</v>
      </c>
      <c r="E12" s="71" t="s">
        <v>290</v>
      </c>
      <c r="F12" s="128">
        <v>5000000</v>
      </c>
      <c r="G12" s="128">
        <v>4250000</v>
      </c>
      <c r="H12" s="128">
        <v>750000</v>
      </c>
      <c r="I12" s="71" t="s">
        <v>15</v>
      </c>
      <c r="J12" s="158"/>
      <c r="K12" s="71" t="s">
        <v>502</v>
      </c>
      <c r="L12" s="75" t="s">
        <v>289</v>
      </c>
    </row>
    <row r="13" spans="2:12" x14ac:dyDescent="0.25">
      <c r="B13" s="78">
        <f>B12+1</f>
        <v>8</v>
      </c>
      <c r="C13" s="71" t="s">
        <v>15</v>
      </c>
      <c r="D13" s="71" t="s">
        <v>291</v>
      </c>
      <c r="E13" s="71" t="s">
        <v>409</v>
      </c>
      <c r="F13" s="128">
        <v>4000000</v>
      </c>
      <c r="G13" s="128">
        <v>3400000</v>
      </c>
      <c r="H13" s="128">
        <v>600000</v>
      </c>
      <c r="I13" s="71" t="s">
        <v>15</v>
      </c>
      <c r="J13" s="158"/>
      <c r="K13" s="71" t="s">
        <v>502</v>
      </c>
      <c r="L13" s="75"/>
    </row>
    <row r="14" spans="2:12" x14ac:dyDescent="0.25">
      <c r="B14" s="78">
        <f>B13+1</f>
        <v>9</v>
      </c>
      <c r="C14" s="71" t="s">
        <v>15</v>
      </c>
      <c r="D14" s="71" t="s">
        <v>291</v>
      </c>
      <c r="E14" s="71" t="s">
        <v>361</v>
      </c>
      <c r="F14" s="128">
        <v>4000000</v>
      </c>
      <c r="G14" s="128">
        <v>3400000</v>
      </c>
      <c r="H14" s="128">
        <v>600000</v>
      </c>
      <c r="I14" s="71" t="s">
        <v>15</v>
      </c>
      <c r="J14" s="158"/>
      <c r="K14" s="71" t="s">
        <v>502</v>
      </c>
      <c r="L14" s="75"/>
    </row>
    <row r="15" spans="2:12" x14ac:dyDescent="0.25">
      <c r="B15" s="78">
        <f>B14+1</f>
        <v>10</v>
      </c>
      <c r="C15" s="71" t="s">
        <v>15</v>
      </c>
      <c r="D15" s="71" t="s">
        <v>291</v>
      </c>
      <c r="E15" s="71" t="s">
        <v>362</v>
      </c>
      <c r="F15" s="128">
        <v>5000000</v>
      </c>
      <c r="G15" s="128">
        <v>4250000</v>
      </c>
      <c r="H15" s="128">
        <v>750000</v>
      </c>
      <c r="I15" s="71" t="s">
        <v>15</v>
      </c>
      <c r="J15" s="158"/>
      <c r="K15" s="71" t="s">
        <v>502</v>
      </c>
      <c r="L15" s="75" t="s">
        <v>289</v>
      </c>
    </row>
    <row r="16" spans="2:12" ht="15.75" thickBot="1" x14ac:dyDescent="0.3">
      <c r="B16" s="83">
        <f>B15+1</f>
        <v>11</v>
      </c>
      <c r="C16" s="84" t="s">
        <v>15</v>
      </c>
      <c r="D16" s="84" t="s">
        <v>291</v>
      </c>
      <c r="E16" s="84" t="s">
        <v>451</v>
      </c>
      <c r="F16" s="129">
        <v>2500000</v>
      </c>
      <c r="G16" s="129">
        <v>2125000</v>
      </c>
      <c r="H16" s="129">
        <v>375000</v>
      </c>
      <c r="I16" s="84" t="s">
        <v>15</v>
      </c>
      <c r="J16" s="161"/>
      <c r="K16" s="84" t="s">
        <v>502</v>
      </c>
      <c r="L16" s="85" t="s">
        <v>289</v>
      </c>
    </row>
    <row r="17" spans="2:12" ht="30" x14ac:dyDescent="0.25">
      <c r="B17" s="77">
        <f t="shared" si="0"/>
        <v>12</v>
      </c>
      <c r="C17" s="73" t="s">
        <v>15</v>
      </c>
      <c r="D17" s="73" t="s">
        <v>292</v>
      </c>
      <c r="E17" s="73" t="s">
        <v>496</v>
      </c>
      <c r="F17" s="124">
        <v>10000000</v>
      </c>
      <c r="G17" s="124">
        <v>8500000</v>
      </c>
      <c r="H17" s="124">
        <v>1500000</v>
      </c>
      <c r="I17" s="73" t="s">
        <v>15</v>
      </c>
      <c r="J17" s="157"/>
      <c r="K17" s="73" t="s">
        <v>502</v>
      </c>
      <c r="L17" s="74" t="s">
        <v>289</v>
      </c>
    </row>
    <row r="18" spans="2:12" x14ac:dyDescent="0.25">
      <c r="B18" s="80">
        <f>B17+1</f>
        <v>13</v>
      </c>
      <c r="C18" s="71" t="s">
        <v>15</v>
      </c>
      <c r="D18" s="71" t="s">
        <v>292</v>
      </c>
      <c r="E18" s="81" t="s">
        <v>295</v>
      </c>
      <c r="F18" s="154">
        <v>7000000</v>
      </c>
      <c r="G18" s="154">
        <v>5950000</v>
      </c>
      <c r="H18" s="154">
        <v>1050000</v>
      </c>
      <c r="I18" s="71" t="s">
        <v>15</v>
      </c>
      <c r="J18" s="160"/>
      <c r="K18" s="81" t="s">
        <v>502</v>
      </c>
      <c r="L18" s="82"/>
    </row>
    <row r="19" spans="2:12" x14ac:dyDescent="0.25">
      <c r="B19" s="78">
        <f>B18+1</f>
        <v>14</v>
      </c>
      <c r="C19" s="71" t="s">
        <v>15</v>
      </c>
      <c r="D19" s="71" t="s">
        <v>292</v>
      </c>
      <c r="E19" s="71" t="s">
        <v>364</v>
      </c>
      <c r="F19" s="117">
        <v>7000000</v>
      </c>
      <c r="G19" s="117">
        <v>5950000</v>
      </c>
      <c r="H19" s="117">
        <v>1050000</v>
      </c>
      <c r="I19" s="71" t="s">
        <v>15</v>
      </c>
      <c r="J19" s="158"/>
      <c r="K19" s="71" t="s">
        <v>502</v>
      </c>
      <c r="L19" s="75" t="s">
        <v>289</v>
      </c>
    </row>
    <row r="20" spans="2:12" ht="15.75" thickBot="1" x14ac:dyDescent="0.3">
      <c r="B20" s="79">
        <f t="shared" si="0"/>
        <v>15</v>
      </c>
      <c r="C20" s="72" t="s">
        <v>15</v>
      </c>
      <c r="D20" s="72" t="s">
        <v>292</v>
      </c>
      <c r="E20" s="72" t="s">
        <v>365</v>
      </c>
      <c r="F20" s="126">
        <v>7000000</v>
      </c>
      <c r="G20" s="126">
        <v>5950000</v>
      </c>
      <c r="H20" s="126">
        <v>1050000</v>
      </c>
      <c r="I20" s="72" t="s">
        <v>15</v>
      </c>
      <c r="J20" s="159"/>
      <c r="K20" s="72" t="s">
        <v>502</v>
      </c>
      <c r="L20" s="76" t="s">
        <v>289</v>
      </c>
    </row>
    <row r="23" spans="2:12" x14ac:dyDescent="0.25">
      <c r="C23" s="155" t="s">
        <v>7</v>
      </c>
      <c r="D23" s="155"/>
      <c r="E23" s="2"/>
      <c r="F23" s="2"/>
      <c r="G23" s="1" t="s">
        <v>8</v>
      </c>
    </row>
  </sheetData>
  <pageMargins left="0.7" right="0.7" top="0.75" bottom="0.75" header="0.3" footer="0.3"/>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Lista proiecte prioritare</vt:lpstr>
      <vt:lpstr>Lista proiecte complementare</vt:lpstr>
      <vt:lpstr>Lista proiecte</vt:lpstr>
      <vt:lpstr>Plan de actiune</vt:lpstr>
      <vt:lpstr>'Lista proiecte'!Print_Area</vt:lpstr>
      <vt:lpstr>'Lista proiecte complementare'!Print_Area</vt:lpstr>
      <vt:lpstr>'Lista proiecte prioritare'!Print_Area</vt:lpstr>
      <vt:lpstr>'Plan de actiune'!Print_Area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2022-07-11T08:10:44Z</dcterms:modified>
</cp:coreProperties>
</file>