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PNRR INSULE ECO\"/>
    </mc:Choice>
  </mc:AlternateContent>
  <xr:revisionPtr revIDLastSave="0" documentId="13_ncr:1_{5F66BFD8-EC58-4897-834F-D1E042B2E30A}" xr6:coauthVersionLast="47" xr6:coauthVersionMax="47" xr10:uidLastSave="{00000000-0000-0000-0000-000000000000}"/>
  <bookViews>
    <workbookView xWindow="-120" yWindow="-120" windowWidth="29040" windowHeight="15840" xr2:uid="{A2416911-EB95-40E9-AAAC-CC0AE86B0A14}"/>
  </bookViews>
  <sheets>
    <sheet name="Insule betty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5" i="1" l="1"/>
  <c r="H41" i="1"/>
  <c r="E46" i="1"/>
  <c r="F46" i="1" s="1"/>
  <c r="H35" i="1"/>
  <c r="E30" i="1"/>
  <c r="F30" i="1" s="1"/>
  <c r="E29" i="1"/>
  <c r="F29" i="1" s="1"/>
  <c r="D28" i="1"/>
  <c r="E28" i="1" s="1"/>
  <c r="E27" i="1"/>
  <c r="F27" i="1" s="1"/>
  <c r="E26" i="1"/>
  <c r="F26" i="1" s="1"/>
  <c r="E25" i="1"/>
  <c r="F25" i="1" s="1"/>
  <c r="E24" i="1"/>
  <c r="F24" i="1" s="1"/>
  <c r="E23" i="1"/>
  <c r="F23" i="1" s="1"/>
  <c r="E22" i="1"/>
  <c r="F22" i="1" s="1"/>
  <c r="E21" i="1"/>
  <c r="F21" i="1" s="1"/>
  <c r="D20" i="1"/>
  <c r="E19" i="1"/>
  <c r="F19" i="1" s="1"/>
  <c r="E18" i="1"/>
  <c r="F18" i="1" s="1"/>
  <c r="E17" i="1"/>
  <c r="F17" i="1" s="1"/>
  <c r="E16" i="1"/>
  <c r="F16" i="1" s="1"/>
  <c r="E15" i="1"/>
  <c r="F15" i="1" s="1"/>
  <c r="D14" i="1"/>
  <c r="E14" i="1" s="1"/>
  <c r="E13" i="1"/>
  <c r="F13" i="1" s="1"/>
  <c r="B6" i="1"/>
  <c r="G1" i="1"/>
  <c r="E31" i="1" s="1"/>
  <c r="F31" i="1" s="1"/>
  <c r="G17" i="1" l="1"/>
  <c r="G18" i="1"/>
  <c r="G15" i="1"/>
  <c r="G19" i="1"/>
  <c r="G16" i="1"/>
  <c r="F28" i="1"/>
  <c r="F14" i="1"/>
  <c r="G14" i="1" s="1"/>
  <c r="E20" i="1"/>
  <c r="F20" i="1" s="1"/>
  <c r="D32" i="1"/>
  <c r="E40" i="1" l="1"/>
  <c r="F40" i="1" s="1"/>
  <c r="E32" i="1"/>
  <c r="F32" i="1" s="1"/>
  <c r="E41" i="1" l="1"/>
  <c r="F41" i="1" l="1"/>
  <c r="F45" i="1" s="1"/>
  <c r="E45" i="1"/>
</calcChain>
</file>

<file path=xl/sharedStrings.xml><?xml version="1.0" encoding="utf-8"?>
<sst xmlns="http://schemas.openxmlformats.org/spreadsheetml/2006/main" count="65" uniqueCount="55">
  <si>
    <t xml:space="preserve"> al obiectivului de investitii</t>
  </si>
  <si>
    <t>CONSTRUIREA DE INSULE ECOLOGICE DIGITALIZATE IN
 MUNICIPIUL TARGU MURES</t>
  </si>
  <si>
    <t>Nr.    crt.</t>
  </si>
  <si>
    <t>Denumirea capitolelor si subcapitolelor de cheltuieli</t>
  </si>
  <si>
    <t xml:space="preserve">  Valoare     (fara TVA)</t>
  </si>
  <si>
    <t>TVA</t>
  </si>
  <si>
    <t>Lei</t>
  </si>
  <si>
    <t>CHELTUIELI SUPORT</t>
  </si>
  <si>
    <t>3.1.</t>
  </si>
  <si>
    <t xml:space="preserve">Studii </t>
  </si>
  <si>
    <t>3.1.1. Studii de teren</t>
  </si>
  <si>
    <t>N</t>
  </si>
  <si>
    <t>3.1.2 Raport privind impactul asupra mediului</t>
  </si>
  <si>
    <t>3.1.3 Alte studii specifice</t>
  </si>
  <si>
    <t>3.2.</t>
  </si>
  <si>
    <t>Documentatii-suport si cheltuieli pentru obtinerea de avize, acorduri si autorizatii</t>
  </si>
  <si>
    <t>3.3.</t>
  </si>
  <si>
    <t>Expertizare tehnica</t>
  </si>
  <si>
    <t>3.4.</t>
  </si>
  <si>
    <t>Certificarea performantei energetice si auditul energetic al cladirilor</t>
  </si>
  <si>
    <t>3.5.</t>
  </si>
  <si>
    <t>Proiectare</t>
  </si>
  <si>
    <t>3.5.1 Tema de proiectare</t>
  </si>
  <si>
    <t>3.5.2. Sudiu de prefezabilitate</t>
  </si>
  <si>
    <t>3.5.3. Studiu de fezabilitate/documentatii de avizare a lucrarilor de interventii si deviz general</t>
  </si>
  <si>
    <t>3.5.4. Documentatiile tehnice necesare in vederea obtinerii avizelor/acordurilor/autorizatiilor</t>
  </si>
  <si>
    <t>3.5.5. Verificarea tehnica de calitate a proiectului tehnic si a detaliior de executie</t>
  </si>
  <si>
    <t>3.5.6. Proiect tehnic si detalii de executie</t>
  </si>
  <si>
    <t>3.6.</t>
  </si>
  <si>
    <t>Consultanta pentru organizarea procedurilor de achiziţie publică</t>
  </si>
  <si>
    <t>3.7.</t>
  </si>
  <si>
    <t>Consultanţă</t>
  </si>
  <si>
    <t>3.7.1. Managementul de proiect pentru obiectivul de investitii</t>
  </si>
  <si>
    <t>3.7.2. Auditul financiar</t>
  </si>
  <si>
    <t>5.4.</t>
  </si>
  <si>
    <t>Cheltuieli pentru informare si publicitate</t>
  </si>
  <si>
    <t>CHELTUIELI PENTRU INVESTITIA DE BAZA</t>
  </si>
  <si>
    <t>CAPITOLUL 1.  Cheltuieli pentru obţinerea şi amenajarea terenului</t>
  </si>
  <si>
    <t>CAPITOLUL 2.  Cheltuieli pentru asigurarea utilitatilor necesare obiectivului</t>
  </si>
  <si>
    <t>CAPITOLUL 4.  Cheltuieli pentru investitia de baza</t>
  </si>
  <si>
    <t>CAPITOLUL 5.      Alte cheltuieli</t>
  </si>
  <si>
    <t xml:space="preserve">CAPITOLUL 6. Cheltuieli pentru probe tehnologice si teste </t>
  </si>
  <si>
    <t>TOTAL GENERAL</t>
  </si>
  <si>
    <t>TOTAL GENERAL ELIGIBIL</t>
  </si>
  <si>
    <t>TOTAL GENERAL NEELIGIBIL</t>
  </si>
  <si>
    <t>ANEXA</t>
  </si>
  <si>
    <t xml:space="preserve">BUGETUL  TOTAL - ESTIMATIV </t>
  </si>
  <si>
    <t xml:space="preserve"> (cu TVA)</t>
  </si>
  <si>
    <t xml:space="preserve">       Valoare       </t>
  </si>
  <si>
    <t>Eligibil/</t>
  </si>
  <si>
    <t>Neeligibil</t>
  </si>
  <si>
    <t>Eligibil</t>
  </si>
  <si>
    <t>Total cheltuieli suport</t>
  </si>
  <si>
    <t>Total cheltuieli cu investiția de baza</t>
  </si>
  <si>
    <t>TOTAL GENERAL PROIECT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</si>
</sst>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0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u/>
      <sz val="11"/>
      <name val="Times New Roman"/>
      <family val="1"/>
      <charset val="238"/>
    </font>
    <font>
      <i/>
      <u/>
      <sz val="11"/>
      <color rgb="FF002060"/>
      <name val="Times New Roman"/>
      <family val="1"/>
    </font>
    <font>
      <i/>
      <sz val="11"/>
      <name val="Times New Roman"/>
      <family val="1"/>
      <charset val="238"/>
    </font>
    <font>
      <b/>
      <sz val="11"/>
      <name val="Cambria"/>
      <family val="1"/>
    </font>
    <font>
      <sz val="11"/>
      <name val="Cambria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Cambria"/>
      <family val="1"/>
      <charset val="238"/>
    </font>
    <font>
      <b/>
      <i/>
      <sz val="11"/>
      <name val="Cambria"/>
      <family val="1"/>
      <charset val="238"/>
    </font>
    <font>
      <b/>
      <i/>
      <sz val="11"/>
      <name val="Cambria"/>
      <family val="1"/>
    </font>
    <font>
      <sz val="11"/>
      <color theme="0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A86D"/>
        <bgColor indexed="31"/>
      </patternFill>
    </fill>
    <fill>
      <patternFill patternType="solid">
        <fgColor rgb="FFECECEC"/>
        <bgColor indexed="64"/>
      </patternFill>
    </fill>
    <fill>
      <patternFill patternType="solid">
        <fgColor rgb="FFB6FCD7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ECD7FD"/>
        <bgColor indexed="31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31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4" fontId="3" fillId="0" borderId="0" xfId="0" applyNumberFormat="1" applyFont="1" applyAlignment="1">
      <alignment horizontal="center" vertical="center" wrapText="1"/>
    </xf>
    <xf numFmtId="9" fontId="3" fillId="0" borderId="0" xfId="0" applyNumberFormat="1" applyFont="1"/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 vertical="center"/>
    </xf>
    <xf numFmtId="43" fontId="1" fillId="0" borderId="0" xfId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" fontId="9" fillId="0" borderId="1" xfId="0" applyNumberFormat="1" applyFont="1" applyBorder="1" applyAlignment="1">
      <alignment horizontal="center" vertical="center"/>
    </xf>
    <xf numFmtId="4" fontId="10" fillId="0" borderId="0" xfId="0" applyNumberFormat="1" applyFont="1" applyAlignment="1">
      <alignment horizontal="left"/>
    </xf>
    <xf numFmtId="16" fontId="8" fillId="0" borderId="2" xfId="0" applyNumberFormat="1" applyFont="1" applyBorder="1" applyAlignment="1">
      <alignment horizontal="left" vertical="center" wrapText="1"/>
    </xf>
    <xf numFmtId="16" fontId="8" fillId="0" borderId="3" xfId="0" applyNumberFormat="1" applyFont="1" applyBorder="1" applyAlignment="1">
      <alignment horizontal="left" vertical="center" wrapText="1"/>
    </xf>
    <xf numFmtId="4" fontId="8" fillId="0" borderId="3" xfId="0" applyNumberFormat="1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" fontId="8" fillId="6" borderId="1" xfId="0" applyNumberFormat="1" applyFont="1" applyFill="1" applyBorder="1" applyAlignment="1">
      <alignment horizontal="center" vertical="center"/>
    </xf>
    <xf numFmtId="4" fontId="11" fillId="7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left" vertical="center"/>
    </xf>
    <xf numFmtId="4" fontId="8" fillId="2" borderId="1" xfId="0" applyNumberFormat="1" applyFont="1" applyFill="1" applyBorder="1" applyAlignment="1">
      <alignment vertical="center"/>
    </xf>
    <xf numFmtId="4" fontId="8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" fontId="13" fillId="0" borderId="1" xfId="0" applyNumberFormat="1" applyFont="1" applyBorder="1" applyAlignment="1">
      <alignment horizontal="center" vertical="center"/>
    </xf>
    <xf numFmtId="0" fontId="2" fillId="0" borderId="0" xfId="0" applyFont="1"/>
    <xf numFmtId="4" fontId="2" fillId="0" borderId="0" xfId="0" applyNumberFormat="1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14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vertical="center"/>
    </xf>
    <xf numFmtId="3" fontId="14" fillId="0" borderId="1" xfId="0" applyNumberFormat="1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center" vertical="center"/>
    </xf>
    <xf numFmtId="0" fontId="8" fillId="8" borderId="0" xfId="0" applyFont="1" applyFill="1" applyAlignment="1">
      <alignment horizontal="right" vertical="center" wrapText="1"/>
    </xf>
    <xf numFmtId="4" fontId="8" fillId="8" borderId="0" xfId="0" applyNumberFormat="1" applyFont="1" applyFill="1" applyAlignment="1">
      <alignment horizontal="center" vertical="center"/>
    </xf>
    <xf numFmtId="9" fontId="16" fillId="0" borderId="0" xfId="0" applyNumberFormat="1" applyFont="1" applyAlignment="1">
      <alignment horizontal="center" vertical="center"/>
    </xf>
    <xf numFmtId="4" fontId="15" fillId="0" borderId="2" xfId="0" applyNumberFormat="1" applyFont="1" applyBorder="1" applyAlignment="1">
      <alignment horizontal="center" vertical="center"/>
    </xf>
    <xf numFmtId="4" fontId="14" fillId="0" borderId="2" xfId="0" applyNumberFormat="1" applyFont="1" applyBorder="1" applyAlignment="1">
      <alignment vertical="center"/>
    </xf>
    <xf numFmtId="3" fontId="14" fillId="0" borderId="2" xfId="0" applyNumberFormat="1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1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6" borderId="1" xfId="0" applyFont="1" applyFill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/>
    </xf>
    <xf numFmtId="16" fontId="8" fillId="4" borderId="1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6" fontId="8" fillId="4" borderId="1" xfId="0" applyNumberFormat="1" applyFont="1" applyFill="1" applyBorder="1" applyAlignment="1">
      <alignment horizontal="left" vertical="center" wrapText="1"/>
    </xf>
    <xf numFmtId="16" fontId="8" fillId="4" borderId="2" xfId="0" applyNumberFormat="1" applyFont="1" applyFill="1" applyBorder="1" applyAlignment="1">
      <alignment horizontal="center" vertical="center" wrapText="1"/>
    </xf>
    <xf numFmtId="16" fontId="8" fillId="4" borderId="3" xfId="0" applyNumberFormat="1" applyFont="1" applyFill="1" applyBorder="1" applyAlignment="1">
      <alignment horizontal="center" vertical="center" wrapText="1"/>
    </xf>
    <xf numFmtId="16" fontId="8" fillId="4" borderId="4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left" vertical="center" wrapText="1"/>
    </xf>
    <xf numFmtId="3" fontId="10" fillId="0" borderId="1" xfId="0" applyNumberFormat="1" applyFont="1" applyBorder="1" applyAlignment="1">
      <alignment horizontal="left" vertical="center" wrapText="1"/>
    </xf>
    <xf numFmtId="16" fontId="8" fillId="0" borderId="1" xfId="0" applyNumberFormat="1" applyFont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wrapText="1"/>
    </xf>
    <xf numFmtId="0" fontId="8" fillId="2" borderId="1" xfId="0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ana%20Draghici\AppData\Local\Microsoft\Windows\INetCache\Content.Outlook\TN4GFD8N\Evaluare%20si%20devize%20Gurghiu%20pis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turi"/>
      <sheetName val="Date_intrare"/>
      <sheetName val="Ev_1"/>
      <sheetName val="DG"/>
      <sheetName val="DO (1)"/>
      <sheetName val="DO (2)"/>
      <sheetName val="DO (3)"/>
    </sheetNames>
    <sheetDataSet>
      <sheetData sheetId="0" refreshError="1"/>
      <sheetData sheetId="1" refreshError="1">
        <row r="3">
          <cell r="C3" t="str">
            <v>CONSTRUIRE PISTE DE BICICLETE IN COMUNA GURGHIU, JUDETUL MURES</v>
          </cell>
        </row>
        <row r="5">
          <cell r="C5" t="str">
            <v>in mii LEI/mii EURO la cursul 4,50 lei / euro din data de  09.11.2016 al BCE</v>
          </cell>
        </row>
        <row r="8">
          <cell r="C8">
            <v>0.19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12C11-398A-47DB-B0A7-7B6B3D87830F}">
  <dimension ref="A1:I50"/>
  <sheetViews>
    <sheetView tabSelected="1" topLeftCell="B10" workbookViewId="0">
      <selection activeCell="B32" sqref="B32:C32"/>
    </sheetView>
  </sheetViews>
  <sheetFormatPr defaultRowHeight="15" x14ac:dyDescent="0.25"/>
  <cols>
    <col min="1" max="1" width="0.140625" style="2" hidden="1" customWidth="1"/>
    <col min="2" max="2" width="4.42578125" style="23" customWidth="1"/>
    <col min="3" max="3" width="26.7109375" style="2" customWidth="1"/>
    <col min="4" max="4" width="15.42578125" style="23" customWidth="1"/>
    <col min="5" max="5" width="14.42578125" style="23" customWidth="1"/>
    <col min="6" max="6" width="16" style="23" customWidth="1"/>
    <col min="7" max="7" width="10.140625" style="23" customWidth="1"/>
    <col min="8" max="8" width="0.140625" style="2" customWidth="1"/>
    <col min="9" max="9" width="10" style="2" bestFit="1" customWidth="1"/>
    <col min="10" max="255" width="9.140625" style="2"/>
    <col min="256" max="256" width="2.28515625" style="2" customWidth="1"/>
    <col min="257" max="257" width="7.7109375" style="2" customWidth="1"/>
    <col min="258" max="258" width="52.42578125" style="2" customWidth="1"/>
    <col min="259" max="259" width="14.42578125" style="2" customWidth="1"/>
    <col min="260" max="260" width="0" style="2" hidden="1" customWidth="1"/>
    <col min="261" max="261" width="14.140625" style="2" customWidth="1"/>
    <col min="262" max="262" width="15" style="2" customWidth="1"/>
    <col min="263" max="263" width="0" style="2" hidden="1" customWidth="1"/>
    <col min="264" max="264" width="18.28515625" style="2" customWidth="1"/>
    <col min="265" max="511" width="9.140625" style="2"/>
    <col min="512" max="512" width="2.28515625" style="2" customWidth="1"/>
    <col min="513" max="513" width="7.7109375" style="2" customWidth="1"/>
    <col min="514" max="514" width="52.42578125" style="2" customWidth="1"/>
    <col min="515" max="515" width="14.42578125" style="2" customWidth="1"/>
    <col min="516" max="516" width="0" style="2" hidden="1" customWidth="1"/>
    <col min="517" max="517" width="14.140625" style="2" customWidth="1"/>
    <col min="518" max="518" width="15" style="2" customWidth="1"/>
    <col min="519" max="519" width="0" style="2" hidden="1" customWidth="1"/>
    <col min="520" max="520" width="18.28515625" style="2" customWidth="1"/>
    <col min="521" max="767" width="9.140625" style="2"/>
    <col min="768" max="768" width="2.28515625" style="2" customWidth="1"/>
    <col min="769" max="769" width="7.7109375" style="2" customWidth="1"/>
    <col min="770" max="770" width="52.42578125" style="2" customWidth="1"/>
    <col min="771" max="771" width="14.42578125" style="2" customWidth="1"/>
    <col min="772" max="772" width="0" style="2" hidden="1" customWidth="1"/>
    <col min="773" max="773" width="14.140625" style="2" customWidth="1"/>
    <col min="774" max="774" width="15" style="2" customWidth="1"/>
    <col min="775" max="775" width="0" style="2" hidden="1" customWidth="1"/>
    <col min="776" max="776" width="18.28515625" style="2" customWidth="1"/>
    <col min="777" max="1023" width="9.140625" style="2"/>
    <col min="1024" max="1024" width="2.28515625" style="2" customWidth="1"/>
    <col min="1025" max="1025" width="7.7109375" style="2" customWidth="1"/>
    <col min="1026" max="1026" width="52.42578125" style="2" customWidth="1"/>
    <col min="1027" max="1027" width="14.42578125" style="2" customWidth="1"/>
    <col min="1028" max="1028" width="0" style="2" hidden="1" customWidth="1"/>
    <col min="1029" max="1029" width="14.140625" style="2" customWidth="1"/>
    <col min="1030" max="1030" width="15" style="2" customWidth="1"/>
    <col min="1031" max="1031" width="0" style="2" hidden="1" customWidth="1"/>
    <col min="1032" max="1032" width="18.28515625" style="2" customWidth="1"/>
    <col min="1033" max="1279" width="9.140625" style="2"/>
    <col min="1280" max="1280" width="2.28515625" style="2" customWidth="1"/>
    <col min="1281" max="1281" width="7.7109375" style="2" customWidth="1"/>
    <col min="1282" max="1282" width="52.42578125" style="2" customWidth="1"/>
    <col min="1283" max="1283" width="14.42578125" style="2" customWidth="1"/>
    <col min="1284" max="1284" width="0" style="2" hidden="1" customWidth="1"/>
    <col min="1285" max="1285" width="14.140625" style="2" customWidth="1"/>
    <col min="1286" max="1286" width="15" style="2" customWidth="1"/>
    <col min="1287" max="1287" width="0" style="2" hidden="1" customWidth="1"/>
    <col min="1288" max="1288" width="18.28515625" style="2" customWidth="1"/>
    <col min="1289" max="1535" width="9.140625" style="2"/>
    <col min="1536" max="1536" width="2.28515625" style="2" customWidth="1"/>
    <col min="1537" max="1537" width="7.7109375" style="2" customWidth="1"/>
    <col min="1538" max="1538" width="52.42578125" style="2" customWidth="1"/>
    <col min="1539" max="1539" width="14.42578125" style="2" customWidth="1"/>
    <col min="1540" max="1540" width="0" style="2" hidden="1" customWidth="1"/>
    <col min="1541" max="1541" width="14.140625" style="2" customWidth="1"/>
    <col min="1542" max="1542" width="15" style="2" customWidth="1"/>
    <col min="1543" max="1543" width="0" style="2" hidden="1" customWidth="1"/>
    <col min="1544" max="1544" width="18.28515625" style="2" customWidth="1"/>
    <col min="1545" max="1791" width="9.140625" style="2"/>
    <col min="1792" max="1792" width="2.28515625" style="2" customWidth="1"/>
    <col min="1793" max="1793" width="7.7109375" style="2" customWidth="1"/>
    <col min="1794" max="1794" width="52.42578125" style="2" customWidth="1"/>
    <col min="1795" max="1795" width="14.42578125" style="2" customWidth="1"/>
    <col min="1796" max="1796" width="0" style="2" hidden="1" customWidth="1"/>
    <col min="1797" max="1797" width="14.140625" style="2" customWidth="1"/>
    <col min="1798" max="1798" width="15" style="2" customWidth="1"/>
    <col min="1799" max="1799" width="0" style="2" hidden="1" customWidth="1"/>
    <col min="1800" max="1800" width="18.28515625" style="2" customWidth="1"/>
    <col min="1801" max="2047" width="9.140625" style="2"/>
    <col min="2048" max="2048" width="2.28515625" style="2" customWidth="1"/>
    <col min="2049" max="2049" width="7.7109375" style="2" customWidth="1"/>
    <col min="2050" max="2050" width="52.42578125" style="2" customWidth="1"/>
    <col min="2051" max="2051" width="14.42578125" style="2" customWidth="1"/>
    <col min="2052" max="2052" width="0" style="2" hidden="1" customWidth="1"/>
    <col min="2053" max="2053" width="14.140625" style="2" customWidth="1"/>
    <col min="2054" max="2054" width="15" style="2" customWidth="1"/>
    <col min="2055" max="2055" width="0" style="2" hidden="1" customWidth="1"/>
    <col min="2056" max="2056" width="18.28515625" style="2" customWidth="1"/>
    <col min="2057" max="2303" width="9.140625" style="2"/>
    <col min="2304" max="2304" width="2.28515625" style="2" customWidth="1"/>
    <col min="2305" max="2305" width="7.7109375" style="2" customWidth="1"/>
    <col min="2306" max="2306" width="52.42578125" style="2" customWidth="1"/>
    <col min="2307" max="2307" width="14.42578125" style="2" customWidth="1"/>
    <col min="2308" max="2308" width="0" style="2" hidden="1" customWidth="1"/>
    <col min="2309" max="2309" width="14.140625" style="2" customWidth="1"/>
    <col min="2310" max="2310" width="15" style="2" customWidth="1"/>
    <col min="2311" max="2311" width="0" style="2" hidden="1" customWidth="1"/>
    <col min="2312" max="2312" width="18.28515625" style="2" customWidth="1"/>
    <col min="2313" max="2559" width="9.140625" style="2"/>
    <col min="2560" max="2560" width="2.28515625" style="2" customWidth="1"/>
    <col min="2561" max="2561" width="7.7109375" style="2" customWidth="1"/>
    <col min="2562" max="2562" width="52.42578125" style="2" customWidth="1"/>
    <col min="2563" max="2563" width="14.42578125" style="2" customWidth="1"/>
    <col min="2564" max="2564" width="0" style="2" hidden="1" customWidth="1"/>
    <col min="2565" max="2565" width="14.140625" style="2" customWidth="1"/>
    <col min="2566" max="2566" width="15" style="2" customWidth="1"/>
    <col min="2567" max="2567" width="0" style="2" hidden="1" customWidth="1"/>
    <col min="2568" max="2568" width="18.28515625" style="2" customWidth="1"/>
    <col min="2569" max="2815" width="9.140625" style="2"/>
    <col min="2816" max="2816" width="2.28515625" style="2" customWidth="1"/>
    <col min="2817" max="2817" width="7.7109375" style="2" customWidth="1"/>
    <col min="2818" max="2818" width="52.42578125" style="2" customWidth="1"/>
    <col min="2819" max="2819" width="14.42578125" style="2" customWidth="1"/>
    <col min="2820" max="2820" width="0" style="2" hidden="1" customWidth="1"/>
    <col min="2821" max="2821" width="14.140625" style="2" customWidth="1"/>
    <col min="2822" max="2822" width="15" style="2" customWidth="1"/>
    <col min="2823" max="2823" width="0" style="2" hidden="1" customWidth="1"/>
    <col min="2824" max="2824" width="18.28515625" style="2" customWidth="1"/>
    <col min="2825" max="3071" width="9.140625" style="2"/>
    <col min="3072" max="3072" width="2.28515625" style="2" customWidth="1"/>
    <col min="3073" max="3073" width="7.7109375" style="2" customWidth="1"/>
    <col min="3074" max="3074" width="52.42578125" style="2" customWidth="1"/>
    <col min="3075" max="3075" width="14.42578125" style="2" customWidth="1"/>
    <col min="3076" max="3076" width="0" style="2" hidden="1" customWidth="1"/>
    <col min="3077" max="3077" width="14.140625" style="2" customWidth="1"/>
    <col min="3078" max="3078" width="15" style="2" customWidth="1"/>
    <col min="3079" max="3079" width="0" style="2" hidden="1" customWidth="1"/>
    <col min="3080" max="3080" width="18.28515625" style="2" customWidth="1"/>
    <col min="3081" max="3327" width="9.140625" style="2"/>
    <col min="3328" max="3328" width="2.28515625" style="2" customWidth="1"/>
    <col min="3329" max="3329" width="7.7109375" style="2" customWidth="1"/>
    <col min="3330" max="3330" width="52.42578125" style="2" customWidth="1"/>
    <col min="3331" max="3331" width="14.42578125" style="2" customWidth="1"/>
    <col min="3332" max="3332" width="0" style="2" hidden="1" customWidth="1"/>
    <col min="3333" max="3333" width="14.140625" style="2" customWidth="1"/>
    <col min="3334" max="3334" width="15" style="2" customWidth="1"/>
    <col min="3335" max="3335" width="0" style="2" hidden="1" customWidth="1"/>
    <col min="3336" max="3336" width="18.28515625" style="2" customWidth="1"/>
    <col min="3337" max="3583" width="9.140625" style="2"/>
    <col min="3584" max="3584" width="2.28515625" style="2" customWidth="1"/>
    <col min="3585" max="3585" width="7.7109375" style="2" customWidth="1"/>
    <col min="3586" max="3586" width="52.42578125" style="2" customWidth="1"/>
    <col min="3587" max="3587" width="14.42578125" style="2" customWidth="1"/>
    <col min="3588" max="3588" width="0" style="2" hidden="1" customWidth="1"/>
    <col min="3589" max="3589" width="14.140625" style="2" customWidth="1"/>
    <col min="3590" max="3590" width="15" style="2" customWidth="1"/>
    <col min="3591" max="3591" width="0" style="2" hidden="1" customWidth="1"/>
    <col min="3592" max="3592" width="18.28515625" style="2" customWidth="1"/>
    <col min="3593" max="3839" width="9.140625" style="2"/>
    <col min="3840" max="3840" width="2.28515625" style="2" customWidth="1"/>
    <col min="3841" max="3841" width="7.7109375" style="2" customWidth="1"/>
    <col min="3842" max="3842" width="52.42578125" style="2" customWidth="1"/>
    <col min="3843" max="3843" width="14.42578125" style="2" customWidth="1"/>
    <col min="3844" max="3844" width="0" style="2" hidden="1" customWidth="1"/>
    <col min="3845" max="3845" width="14.140625" style="2" customWidth="1"/>
    <col min="3846" max="3846" width="15" style="2" customWidth="1"/>
    <col min="3847" max="3847" width="0" style="2" hidden="1" customWidth="1"/>
    <col min="3848" max="3848" width="18.28515625" style="2" customWidth="1"/>
    <col min="3849" max="4095" width="9.140625" style="2"/>
    <col min="4096" max="4096" width="2.28515625" style="2" customWidth="1"/>
    <col min="4097" max="4097" width="7.7109375" style="2" customWidth="1"/>
    <col min="4098" max="4098" width="52.42578125" style="2" customWidth="1"/>
    <col min="4099" max="4099" width="14.42578125" style="2" customWidth="1"/>
    <col min="4100" max="4100" width="0" style="2" hidden="1" customWidth="1"/>
    <col min="4101" max="4101" width="14.140625" style="2" customWidth="1"/>
    <col min="4102" max="4102" width="15" style="2" customWidth="1"/>
    <col min="4103" max="4103" width="0" style="2" hidden="1" customWidth="1"/>
    <col min="4104" max="4104" width="18.28515625" style="2" customWidth="1"/>
    <col min="4105" max="4351" width="9.140625" style="2"/>
    <col min="4352" max="4352" width="2.28515625" style="2" customWidth="1"/>
    <col min="4353" max="4353" width="7.7109375" style="2" customWidth="1"/>
    <col min="4354" max="4354" width="52.42578125" style="2" customWidth="1"/>
    <col min="4355" max="4355" width="14.42578125" style="2" customWidth="1"/>
    <col min="4356" max="4356" width="0" style="2" hidden="1" customWidth="1"/>
    <col min="4357" max="4357" width="14.140625" style="2" customWidth="1"/>
    <col min="4358" max="4358" width="15" style="2" customWidth="1"/>
    <col min="4359" max="4359" width="0" style="2" hidden="1" customWidth="1"/>
    <col min="4360" max="4360" width="18.28515625" style="2" customWidth="1"/>
    <col min="4361" max="4607" width="9.140625" style="2"/>
    <col min="4608" max="4608" width="2.28515625" style="2" customWidth="1"/>
    <col min="4609" max="4609" width="7.7109375" style="2" customWidth="1"/>
    <col min="4610" max="4610" width="52.42578125" style="2" customWidth="1"/>
    <col min="4611" max="4611" width="14.42578125" style="2" customWidth="1"/>
    <col min="4612" max="4612" width="0" style="2" hidden="1" customWidth="1"/>
    <col min="4613" max="4613" width="14.140625" style="2" customWidth="1"/>
    <col min="4614" max="4614" width="15" style="2" customWidth="1"/>
    <col min="4615" max="4615" width="0" style="2" hidden="1" customWidth="1"/>
    <col min="4616" max="4616" width="18.28515625" style="2" customWidth="1"/>
    <col min="4617" max="4863" width="9.140625" style="2"/>
    <col min="4864" max="4864" width="2.28515625" style="2" customWidth="1"/>
    <col min="4865" max="4865" width="7.7109375" style="2" customWidth="1"/>
    <col min="4866" max="4866" width="52.42578125" style="2" customWidth="1"/>
    <col min="4867" max="4867" width="14.42578125" style="2" customWidth="1"/>
    <col min="4868" max="4868" width="0" style="2" hidden="1" customWidth="1"/>
    <col min="4869" max="4869" width="14.140625" style="2" customWidth="1"/>
    <col min="4870" max="4870" width="15" style="2" customWidth="1"/>
    <col min="4871" max="4871" width="0" style="2" hidden="1" customWidth="1"/>
    <col min="4872" max="4872" width="18.28515625" style="2" customWidth="1"/>
    <col min="4873" max="5119" width="9.140625" style="2"/>
    <col min="5120" max="5120" width="2.28515625" style="2" customWidth="1"/>
    <col min="5121" max="5121" width="7.7109375" style="2" customWidth="1"/>
    <col min="5122" max="5122" width="52.42578125" style="2" customWidth="1"/>
    <col min="5123" max="5123" width="14.42578125" style="2" customWidth="1"/>
    <col min="5124" max="5124" width="0" style="2" hidden="1" customWidth="1"/>
    <col min="5125" max="5125" width="14.140625" style="2" customWidth="1"/>
    <col min="5126" max="5126" width="15" style="2" customWidth="1"/>
    <col min="5127" max="5127" width="0" style="2" hidden="1" customWidth="1"/>
    <col min="5128" max="5128" width="18.28515625" style="2" customWidth="1"/>
    <col min="5129" max="5375" width="9.140625" style="2"/>
    <col min="5376" max="5376" width="2.28515625" style="2" customWidth="1"/>
    <col min="5377" max="5377" width="7.7109375" style="2" customWidth="1"/>
    <col min="5378" max="5378" width="52.42578125" style="2" customWidth="1"/>
    <col min="5379" max="5379" width="14.42578125" style="2" customWidth="1"/>
    <col min="5380" max="5380" width="0" style="2" hidden="1" customWidth="1"/>
    <col min="5381" max="5381" width="14.140625" style="2" customWidth="1"/>
    <col min="5382" max="5382" width="15" style="2" customWidth="1"/>
    <col min="5383" max="5383" width="0" style="2" hidden="1" customWidth="1"/>
    <col min="5384" max="5384" width="18.28515625" style="2" customWidth="1"/>
    <col min="5385" max="5631" width="9.140625" style="2"/>
    <col min="5632" max="5632" width="2.28515625" style="2" customWidth="1"/>
    <col min="5633" max="5633" width="7.7109375" style="2" customWidth="1"/>
    <col min="5634" max="5634" width="52.42578125" style="2" customWidth="1"/>
    <col min="5635" max="5635" width="14.42578125" style="2" customWidth="1"/>
    <col min="5636" max="5636" width="0" style="2" hidden="1" customWidth="1"/>
    <col min="5637" max="5637" width="14.140625" style="2" customWidth="1"/>
    <col min="5638" max="5638" width="15" style="2" customWidth="1"/>
    <col min="5639" max="5639" width="0" style="2" hidden="1" customWidth="1"/>
    <col min="5640" max="5640" width="18.28515625" style="2" customWidth="1"/>
    <col min="5641" max="5887" width="9.140625" style="2"/>
    <col min="5888" max="5888" width="2.28515625" style="2" customWidth="1"/>
    <col min="5889" max="5889" width="7.7109375" style="2" customWidth="1"/>
    <col min="5890" max="5890" width="52.42578125" style="2" customWidth="1"/>
    <col min="5891" max="5891" width="14.42578125" style="2" customWidth="1"/>
    <col min="5892" max="5892" width="0" style="2" hidden="1" customWidth="1"/>
    <col min="5893" max="5893" width="14.140625" style="2" customWidth="1"/>
    <col min="5894" max="5894" width="15" style="2" customWidth="1"/>
    <col min="5895" max="5895" width="0" style="2" hidden="1" customWidth="1"/>
    <col min="5896" max="5896" width="18.28515625" style="2" customWidth="1"/>
    <col min="5897" max="6143" width="9.140625" style="2"/>
    <col min="6144" max="6144" width="2.28515625" style="2" customWidth="1"/>
    <col min="6145" max="6145" width="7.7109375" style="2" customWidth="1"/>
    <col min="6146" max="6146" width="52.42578125" style="2" customWidth="1"/>
    <col min="6147" max="6147" width="14.42578125" style="2" customWidth="1"/>
    <col min="6148" max="6148" width="0" style="2" hidden="1" customWidth="1"/>
    <col min="6149" max="6149" width="14.140625" style="2" customWidth="1"/>
    <col min="6150" max="6150" width="15" style="2" customWidth="1"/>
    <col min="6151" max="6151" width="0" style="2" hidden="1" customWidth="1"/>
    <col min="6152" max="6152" width="18.28515625" style="2" customWidth="1"/>
    <col min="6153" max="6399" width="9.140625" style="2"/>
    <col min="6400" max="6400" width="2.28515625" style="2" customWidth="1"/>
    <col min="6401" max="6401" width="7.7109375" style="2" customWidth="1"/>
    <col min="6402" max="6402" width="52.42578125" style="2" customWidth="1"/>
    <col min="6403" max="6403" width="14.42578125" style="2" customWidth="1"/>
    <col min="6404" max="6404" width="0" style="2" hidden="1" customWidth="1"/>
    <col min="6405" max="6405" width="14.140625" style="2" customWidth="1"/>
    <col min="6406" max="6406" width="15" style="2" customWidth="1"/>
    <col min="6407" max="6407" width="0" style="2" hidden="1" customWidth="1"/>
    <col min="6408" max="6408" width="18.28515625" style="2" customWidth="1"/>
    <col min="6409" max="6655" width="9.140625" style="2"/>
    <col min="6656" max="6656" width="2.28515625" style="2" customWidth="1"/>
    <col min="6657" max="6657" width="7.7109375" style="2" customWidth="1"/>
    <col min="6658" max="6658" width="52.42578125" style="2" customWidth="1"/>
    <col min="6659" max="6659" width="14.42578125" style="2" customWidth="1"/>
    <col min="6660" max="6660" width="0" style="2" hidden="1" customWidth="1"/>
    <col min="6661" max="6661" width="14.140625" style="2" customWidth="1"/>
    <col min="6662" max="6662" width="15" style="2" customWidth="1"/>
    <col min="6663" max="6663" width="0" style="2" hidden="1" customWidth="1"/>
    <col min="6664" max="6664" width="18.28515625" style="2" customWidth="1"/>
    <col min="6665" max="6911" width="9.140625" style="2"/>
    <col min="6912" max="6912" width="2.28515625" style="2" customWidth="1"/>
    <col min="6913" max="6913" width="7.7109375" style="2" customWidth="1"/>
    <col min="6914" max="6914" width="52.42578125" style="2" customWidth="1"/>
    <col min="6915" max="6915" width="14.42578125" style="2" customWidth="1"/>
    <col min="6916" max="6916" width="0" style="2" hidden="1" customWidth="1"/>
    <col min="6917" max="6917" width="14.140625" style="2" customWidth="1"/>
    <col min="6918" max="6918" width="15" style="2" customWidth="1"/>
    <col min="6919" max="6919" width="0" style="2" hidden="1" customWidth="1"/>
    <col min="6920" max="6920" width="18.28515625" style="2" customWidth="1"/>
    <col min="6921" max="7167" width="9.140625" style="2"/>
    <col min="7168" max="7168" width="2.28515625" style="2" customWidth="1"/>
    <col min="7169" max="7169" width="7.7109375" style="2" customWidth="1"/>
    <col min="7170" max="7170" width="52.42578125" style="2" customWidth="1"/>
    <col min="7171" max="7171" width="14.42578125" style="2" customWidth="1"/>
    <col min="7172" max="7172" width="0" style="2" hidden="1" customWidth="1"/>
    <col min="7173" max="7173" width="14.140625" style="2" customWidth="1"/>
    <col min="7174" max="7174" width="15" style="2" customWidth="1"/>
    <col min="7175" max="7175" width="0" style="2" hidden="1" customWidth="1"/>
    <col min="7176" max="7176" width="18.28515625" style="2" customWidth="1"/>
    <col min="7177" max="7423" width="9.140625" style="2"/>
    <col min="7424" max="7424" width="2.28515625" style="2" customWidth="1"/>
    <col min="7425" max="7425" width="7.7109375" style="2" customWidth="1"/>
    <col min="7426" max="7426" width="52.42578125" style="2" customWidth="1"/>
    <col min="7427" max="7427" width="14.42578125" style="2" customWidth="1"/>
    <col min="7428" max="7428" width="0" style="2" hidden="1" customWidth="1"/>
    <col min="7429" max="7429" width="14.140625" style="2" customWidth="1"/>
    <col min="7430" max="7430" width="15" style="2" customWidth="1"/>
    <col min="7431" max="7431" width="0" style="2" hidden="1" customWidth="1"/>
    <col min="7432" max="7432" width="18.28515625" style="2" customWidth="1"/>
    <col min="7433" max="7679" width="9.140625" style="2"/>
    <col min="7680" max="7680" width="2.28515625" style="2" customWidth="1"/>
    <col min="7681" max="7681" width="7.7109375" style="2" customWidth="1"/>
    <col min="7682" max="7682" width="52.42578125" style="2" customWidth="1"/>
    <col min="7683" max="7683" width="14.42578125" style="2" customWidth="1"/>
    <col min="7684" max="7684" width="0" style="2" hidden="1" customWidth="1"/>
    <col min="7685" max="7685" width="14.140625" style="2" customWidth="1"/>
    <col min="7686" max="7686" width="15" style="2" customWidth="1"/>
    <col min="7687" max="7687" width="0" style="2" hidden="1" customWidth="1"/>
    <col min="7688" max="7688" width="18.28515625" style="2" customWidth="1"/>
    <col min="7689" max="7935" width="9.140625" style="2"/>
    <col min="7936" max="7936" width="2.28515625" style="2" customWidth="1"/>
    <col min="7937" max="7937" width="7.7109375" style="2" customWidth="1"/>
    <col min="7938" max="7938" width="52.42578125" style="2" customWidth="1"/>
    <col min="7939" max="7939" width="14.42578125" style="2" customWidth="1"/>
    <col min="7940" max="7940" width="0" style="2" hidden="1" customWidth="1"/>
    <col min="7941" max="7941" width="14.140625" style="2" customWidth="1"/>
    <col min="7942" max="7942" width="15" style="2" customWidth="1"/>
    <col min="7943" max="7943" width="0" style="2" hidden="1" customWidth="1"/>
    <col min="7944" max="7944" width="18.28515625" style="2" customWidth="1"/>
    <col min="7945" max="8191" width="9.140625" style="2"/>
    <col min="8192" max="8192" width="2.28515625" style="2" customWidth="1"/>
    <col min="8193" max="8193" width="7.7109375" style="2" customWidth="1"/>
    <col min="8194" max="8194" width="52.42578125" style="2" customWidth="1"/>
    <col min="8195" max="8195" width="14.42578125" style="2" customWidth="1"/>
    <col min="8196" max="8196" width="0" style="2" hidden="1" customWidth="1"/>
    <col min="8197" max="8197" width="14.140625" style="2" customWidth="1"/>
    <col min="8198" max="8198" width="15" style="2" customWidth="1"/>
    <col min="8199" max="8199" width="0" style="2" hidden="1" customWidth="1"/>
    <col min="8200" max="8200" width="18.28515625" style="2" customWidth="1"/>
    <col min="8201" max="8447" width="9.140625" style="2"/>
    <col min="8448" max="8448" width="2.28515625" style="2" customWidth="1"/>
    <col min="8449" max="8449" width="7.7109375" style="2" customWidth="1"/>
    <col min="8450" max="8450" width="52.42578125" style="2" customWidth="1"/>
    <col min="8451" max="8451" width="14.42578125" style="2" customWidth="1"/>
    <col min="8452" max="8452" width="0" style="2" hidden="1" customWidth="1"/>
    <col min="8453" max="8453" width="14.140625" style="2" customWidth="1"/>
    <col min="8454" max="8454" width="15" style="2" customWidth="1"/>
    <col min="8455" max="8455" width="0" style="2" hidden="1" customWidth="1"/>
    <col min="8456" max="8456" width="18.28515625" style="2" customWidth="1"/>
    <col min="8457" max="8703" width="9.140625" style="2"/>
    <col min="8704" max="8704" width="2.28515625" style="2" customWidth="1"/>
    <col min="8705" max="8705" width="7.7109375" style="2" customWidth="1"/>
    <col min="8706" max="8706" width="52.42578125" style="2" customWidth="1"/>
    <col min="8707" max="8707" width="14.42578125" style="2" customWidth="1"/>
    <col min="8708" max="8708" width="0" style="2" hidden="1" customWidth="1"/>
    <col min="8709" max="8709" width="14.140625" style="2" customWidth="1"/>
    <col min="8710" max="8710" width="15" style="2" customWidth="1"/>
    <col min="8711" max="8711" width="0" style="2" hidden="1" customWidth="1"/>
    <col min="8712" max="8712" width="18.28515625" style="2" customWidth="1"/>
    <col min="8713" max="8959" width="9.140625" style="2"/>
    <col min="8960" max="8960" width="2.28515625" style="2" customWidth="1"/>
    <col min="8961" max="8961" width="7.7109375" style="2" customWidth="1"/>
    <col min="8962" max="8962" width="52.42578125" style="2" customWidth="1"/>
    <col min="8963" max="8963" width="14.42578125" style="2" customWidth="1"/>
    <col min="8964" max="8964" width="0" style="2" hidden="1" customWidth="1"/>
    <col min="8965" max="8965" width="14.140625" style="2" customWidth="1"/>
    <col min="8966" max="8966" width="15" style="2" customWidth="1"/>
    <col min="8967" max="8967" width="0" style="2" hidden="1" customWidth="1"/>
    <col min="8968" max="8968" width="18.28515625" style="2" customWidth="1"/>
    <col min="8969" max="9215" width="9.140625" style="2"/>
    <col min="9216" max="9216" width="2.28515625" style="2" customWidth="1"/>
    <col min="9217" max="9217" width="7.7109375" style="2" customWidth="1"/>
    <col min="9218" max="9218" width="52.42578125" style="2" customWidth="1"/>
    <col min="9219" max="9219" width="14.42578125" style="2" customWidth="1"/>
    <col min="9220" max="9220" width="0" style="2" hidden="1" customWidth="1"/>
    <col min="9221" max="9221" width="14.140625" style="2" customWidth="1"/>
    <col min="9222" max="9222" width="15" style="2" customWidth="1"/>
    <col min="9223" max="9223" width="0" style="2" hidden="1" customWidth="1"/>
    <col min="9224" max="9224" width="18.28515625" style="2" customWidth="1"/>
    <col min="9225" max="9471" width="9.140625" style="2"/>
    <col min="9472" max="9472" width="2.28515625" style="2" customWidth="1"/>
    <col min="9473" max="9473" width="7.7109375" style="2" customWidth="1"/>
    <col min="9474" max="9474" width="52.42578125" style="2" customWidth="1"/>
    <col min="9475" max="9475" width="14.42578125" style="2" customWidth="1"/>
    <col min="9476" max="9476" width="0" style="2" hidden="1" customWidth="1"/>
    <col min="9477" max="9477" width="14.140625" style="2" customWidth="1"/>
    <col min="9478" max="9478" width="15" style="2" customWidth="1"/>
    <col min="9479" max="9479" width="0" style="2" hidden="1" customWidth="1"/>
    <col min="9480" max="9480" width="18.28515625" style="2" customWidth="1"/>
    <col min="9481" max="9727" width="9.140625" style="2"/>
    <col min="9728" max="9728" width="2.28515625" style="2" customWidth="1"/>
    <col min="9729" max="9729" width="7.7109375" style="2" customWidth="1"/>
    <col min="9730" max="9730" width="52.42578125" style="2" customWidth="1"/>
    <col min="9731" max="9731" width="14.42578125" style="2" customWidth="1"/>
    <col min="9732" max="9732" width="0" style="2" hidden="1" customWidth="1"/>
    <col min="9733" max="9733" width="14.140625" style="2" customWidth="1"/>
    <col min="9734" max="9734" width="15" style="2" customWidth="1"/>
    <col min="9735" max="9735" width="0" style="2" hidden="1" customWidth="1"/>
    <col min="9736" max="9736" width="18.28515625" style="2" customWidth="1"/>
    <col min="9737" max="9983" width="9.140625" style="2"/>
    <col min="9984" max="9984" width="2.28515625" style="2" customWidth="1"/>
    <col min="9985" max="9985" width="7.7109375" style="2" customWidth="1"/>
    <col min="9986" max="9986" width="52.42578125" style="2" customWidth="1"/>
    <col min="9987" max="9987" width="14.42578125" style="2" customWidth="1"/>
    <col min="9988" max="9988" width="0" style="2" hidden="1" customWidth="1"/>
    <col min="9989" max="9989" width="14.140625" style="2" customWidth="1"/>
    <col min="9990" max="9990" width="15" style="2" customWidth="1"/>
    <col min="9991" max="9991" width="0" style="2" hidden="1" customWidth="1"/>
    <col min="9992" max="9992" width="18.28515625" style="2" customWidth="1"/>
    <col min="9993" max="10239" width="9.140625" style="2"/>
    <col min="10240" max="10240" width="2.28515625" style="2" customWidth="1"/>
    <col min="10241" max="10241" width="7.7109375" style="2" customWidth="1"/>
    <col min="10242" max="10242" width="52.42578125" style="2" customWidth="1"/>
    <col min="10243" max="10243" width="14.42578125" style="2" customWidth="1"/>
    <col min="10244" max="10244" width="0" style="2" hidden="1" customWidth="1"/>
    <col min="10245" max="10245" width="14.140625" style="2" customWidth="1"/>
    <col min="10246" max="10246" width="15" style="2" customWidth="1"/>
    <col min="10247" max="10247" width="0" style="2" hidden="1" customWidth="1"/>
    <col min="10248" max="10248" width="18.28515625" style="2" customWidth="1"/>
    <col min="10249" max="10495" width="9.140625" style="2"/>
    <col min="10496" max="10496" width="2.28515625" style="2" customWidth="1"/>
    <col min="10497" max="10497" width="7.7109375" style="2" customWidth="1"/>
    <col min="10498" max="10498" width="52.42578125" style="2" customWidth="1"/>
    <col min="10499" max="10499" width="14.42578125" style="2" customWidth="1"/>
    <col min="10500" max="10500" width="0" style="2" hidden="1" customWidth="1"/>
    <col min="10501" max="10501" width="14.140625" style="2" customWidth="1"/>
    <col min="10502" max="10502" width="15" style="2" customWidth="1"/>
    <col min="10503" max="10503" width="0" style="2" hidden="1" customWidth="1"/>
    <col min="10504" max="10504" width="18.28515625" style="2" customWidth="1"/>
    <col min="10505" max="10751" width="9.140625" style="2"/>
    <col min="10752" max="10752" width="2.28515625" style="2" customWidth="1"/>
    <col min="10753" max="10753" width="7.7109375" style="2" customWidth="1"/>
    <col min="10754" max="10754" width="52.42578125" style="2" customWidth="1"/>
    <col min="10755" max="10755" width="14.42578125" style="2" customWidth="1"/>
    <col min="10756" max="10756" width="0" style="2" hidden="1" customWidth="1"/>
    <col min="10757" max="10757" width="14.140625" style="2" customWidth="1"/>
    <col min="10758" max="10758" width="15" style="2" customWidth="1"/>
    <col min="10759" max="10759" width="0" style="2" hidden="1" customWidth="1"/>
    <col min="10760" max="10760" width="18.28515625" style="2" customWidth="1"/>
    <col min="10761" max="11007" width="9.140625" style="2"/>
    <col min="11008" max="11008" width="2.28515625" style="2" customWidth="1"/>
    <col min="11009" max="11009" width="7.7109375" style="2" customWidth="1"/>
    <col min="11010" max="11010" width="52.42578125" style="2" customWidth="1"/>
    <col min="11011" max="11011" width="14.42578125" style="2" customWidth="1"/>
    <col min="11012" max="11012" width="0" style="2" hidden="1" customWidth="1"/>
    <col min="11013" max="11013" width="14.140625" style="2" customWidth="1"/>
    <col min="11014" max="11014" width="15" style="2" customWidth="1"/>
    <col min="11015" max="11015" width="0" style="2" hidden="1" customWidth="1"/>
    <col min="11016" max="11016" width="18.28515625" style="2" customWidth="1"/>
    <col min="11017" max="11263" width="9.140625" style="2"/>
    <col min="11264" max="11264" width="2.28515625" style="2" customWidth="1"/>
    <col min="11265" max="11265" width="7.7109375" style="2" customWidth="1"/>
    <col min="11266" max="11266" width="52.42578125" style="2" customWidth="1"/>
    <col min="11267" max="11267" width="14.42578125" style="2" customWidth="1"/>
    <col min="11268" max="11268" width="0" style="2" hidden="1" customWidth="1"/>
    <col min="11269" max="11269" width="14.140625" style="2" customWidth="1"/>
    <col min="11270" max="11270" width="15" style="2" customWidth="1"/>
    <col min="11271" max="11271" width="0" style="2" hidden="1" customWidth="1"/>
    <col min="11272" max="11272" width="18.28515625" style="2" customWidth="1"/>
    <col min="11273" max="11519" width="9.140625" style="2"/>
    <col min="11520" max="11520" width="2.28515625" style="2" customWidth="1"/>
    <col min="11521" max="11521" width="7.7109375" style="2" customWidth="1"/>
    <col min="11522" max="11522" width="52.42578125" style="2" customWidth="1"/>
    <col min="11523" max="11523" width="14.42578125" style="2" customWidth="1"/>
    <col min="11524" max="11524" width="0" style="2" hidden="1" customWidth="1"/>
    <col min="11525" max="11525" width="14.140625" style="2" customWidth="1"/>
    <col min="11526" max="11526" width="15" style="2" customWidth="1"/>
    <col min="11527" max="11527" width="0" style="2" hidden="1" customWidth="1"/>
    <col min="11528" max="11528" width="18.28515625" style="2" customWidth="1"/>
    <col min="11529" max="11775" width="9.140625" style="2"/>
    <col min="11776" max="11776" width="2.28515625" style="2" customWidth="1"/>
    <col min="11777" max="11777" width="7.7109375" style="2" customWidth="1"/>
    <col min="11778" max="11778" width="52.42578125" style="2" customWidth="1"/>
    <col min="11779" max="11779" width="14.42578125" style="2" customWidth="1"/>
    <col min="11780" max="11780" width="0" style="2" hidden="1" customWidth="1"/>
    <col min="11781" max="11781" width="14.140625" style="2" customWidth="1"/>
    <col min="11782" max="11782" width="15" style="2" customWidth="1"/>
    <col min="11783" max="11783" width="0" style="2" hidden="1" customWidth="1"/>
    <col min="11784" max="11784" width="18.28515625" style="2" customWidth="1"/>
    <col min="11785" max="12031" width="9.140625" style="2"/>
    <col min="12032" max="12032" width="2.28515625" style="2" customWidth="1"/>
    <col min="12033" max="12033" width="7.7109375" style="2" customWidth="1"/>
    <col min="12034" max="12034" width="52.42578125" style="2" customWidth="1"/>
    <col min="12035" max="12035" width="14.42578125" style="2" customWidth="1"/>
    <col min="12036" max="12036" width="0" style="2" hidden="1" customWidth="1"/>
    <col min="12037" max="12037" width="14.140625" style="2" customWidth="1"/>
    <col min="12038" max="12038" width="15" style="2" customWidth="1"/>
    <col min="12039" max="12039" width="0" style="2" hidden="1" customWidth="1"/>
    <col min="12040" max="12040" width="18.28515625" style="2" customWidth="1"/>
    <col min="12041" max="12287" width="9.140625" style="2"/>
    <col min="12288" max="12288" width="2.28515625" style="2" customWidth="1"/>
    <col min="12289" max="12289" width="7.7109375" style="2" customWidth="1"/>
    <col min="12290" max="12290" width="52.42578125" style="2" customWidth="1"/>
    <col min="12291" max="12291" width="14.42578125" style="2" customWidth="1"/>
    <col min="12292" max="12292" width="0" style="2" hidden="1" customWidth="1"/>
    <col min="12293" max="12293" width="14.140625" style="2" customWidth="1"/>
    <col min="12294" max="12294" width="15" style="2" customWidth="1"/>
    <col min="12295" max="12295" width="0" style="2" hidden="1" customWidth="1"/>
    <col min="12296" max="12296" width="18.28515625" style="2" customWidth="1"/>
    <col min="12297" max="12543" width="9.140625" style="2"/>
    <col min="12544" max="12544" width="2.28515625" style="2" customWidth="1"/>
    <col min="12545" max="12545" width="7.7109375" style="2" customWidth="1"/>
    <col min="12546" max="12546" width="52.42578125" style="2" customWidth="1"/>
    <col min="12547" max="12547" width="14.42578125" style="2" customWidth="1"/>
    <col min="12548" max="12548" width="0" style="2" hidden="1" customWidth="1"/>
    <col min="12549" max="12549" width="14.140625" style="2" customWidth="1"/>
    <col min="12550" max="12550" width="15" style="2" customWidth="1"/>
    <col min="12551" max="12551" width="0" style="2" hidden="1" customWidth="1"/>
    <col min="12552" max="12552" width="18.28515625" style="2" customWidth="1"/>
    <col min="12553" max="12799" width="9.140625" style="2"/>
    <col min="12800" max="12800" width="2.28515625" style="2" customWidth="1"/>
    <col min="12801" max="12801" width="7.7109375" style="2" customWidth="1"/>
    <col min="12802" max="12802" width="52.42578125" style="2" customWidth="1"/>
    <col min="12803" max="12803" width="14.42578125" style="2" customWidth="1"/>
    <col min="12804" max="12804" width="0" style="2" hidden="1" customWidth="1"/>
    <col min="12805" max="12805" width="14.140625" style="2" customWidth="1"/>
    <col min="12806" max="12806" width="15" style="2" customWidth="1"/>
    <col min="12807" max="12807" width="0" style="2" hidden="1" customWidth="1"/>
    <col min="12808" max="12808" width="18.28515625" style="2" customWidth="1"/>
    <col min="12809" max="13055" width="9.140625" style="2"/>
    <col min="13056" max="13056" width="2.28515625" style="2" customWidth="1"/>
    <col min="13057" max="13057" width="7.7109375" style="2" customWidth="1"/>
    <col min="13058" max="13058" width="52.42578125" style="2" customWidth="1"/>
    <col min="13059" max="13059" width="14.42578125" style="2" customWidth="1"/>
    <col min="13060" max="13060" width="0" style="2" hidden="1" customWidth="1"/>
    <col min="13061" max="13061" width="14.140625" style="2" customWidth="1"/>
    <col min="13062" max="13062" width="15" style="2" customWidth="1"/>
    <col min="13063" max="13063" width="0" style="2" hidden="1" customWidth="1"/>
    <col min="13064" max="13064" width="18.28515625" style="2" customWidth="1"/>
    <col min="13065" max="13311" width="9.140625" style="2"/>
    <col min="13312" max="13312" width="2.28515625" style="2" customWidth="1"/>
    <col min="13313" max="13313" width="7.7109375" style="2" customWidth="1"/>
    <col min="13314" max="13314" width="52.42578125" style="2" customWidth="1"/>
    <col min="13315" max="13315" width="14.42578125" style="2" customWidth="1"/>
    <col min="13316" max="13316" width="0" style="2" hidden="1" customWidth="1"/>
    <col min="13317" max="13317" width="14.140625" style="2" customWidth="1"/>
    <col min="13318" max="13318" width="15" style="2" customWidth="1"/>
    <col min="13319" max="13319" width="0" style="2" hidden="1" customWidth="1"/>
    <col min="13320" max="13320" width="18.28515625" style="2" customWidth="1"/>
    <col min="13321" max="13567" width="9.140625" style="2"/>
    <col min="13568" max="13568" width="2.28515625" style="2" customWidth="1"/>
    <col min="13569" max="13569" width="7.7109375" style="2" customWidth="1"/>
    <col min="13570" max="13570" width="52.42578125" style="2" customWidth="1"/>
    <col min="13571" max="13571" width="14.42578125" style="2" customWidth="1"/>
    <col min="13572" max="13572" width="0" style="2" hidden="1" customWidth="1"/>
    <col min="13573" max="13573" width="14.140625" style="2" customWidth="1"/>
    <col min="13574" max="13574" width="15" style="2" customWidth="1"/>
    <col min="13575" max="13575" width="0" style="2" hidden="1" customWidth="1"/>
    <col min="13576" max="13576" width="18.28515625" style="2" customWidth="1"/>
    <col min="13577" max="13823" width="9.140625" style="2"/>
    <col min="13824" max="13824" width="2.28515625" style="2" customWidth="1"/>
    <col min="13825" max="13825" width="7.7109375" style="2" customWidth="1"/>
    <col min="13826" max="13826" width="52.42578125" style="2" customWidth="1"/>
    <col min="13827" max="13827" width="14.42578125" style="2" customWidth="1"/>
    <col min="13828" max="13828" width="0" style="2" hidden="1" customWidth="1"/>
    <col min="13829" max="13829" width="14.140625" style="2" customWidth="1"/>
    <col min="13830" max="13830" width="15" style="2" customWidth="1"/>
    <col min="13831" max="13831" width="0" style="2" hidden="1" customWidth="1"/>
    <col min="13832" max="13832" width="18.28515625" style="2" customWidth="1"/>
    <col min="13833" max="14079" width="9.140625" style="2"/>
    <col min="14080" max="14080" width="2.28515625" style="2" customWidth="1"/>
    <col min="14081" max="14081" width="7.7109375" style="2" customWidth="1"/>
    <col min="14082" max="14082" width="52.42578125" style="2" customWidth="1"/>
    <col min="14083" max="14083" width="14.42578125" style="2" customWidth="1"/>
    <col min="14084" max="14084" width="0" style="2" hidden="1" customWidth="1"/>
    <col min="14085" max="14085" width="14.140625" style="2" customWidth="1"/>
    <col min="14086" max="14086" width="15" style="2" customWidth="1"/>
    <col min="14087" max="14087" width="0" style="2" hidden="1" customWidth="1"/>
    <col min="14088" max="14088" width="18.28515625" style="2" customWidth="1"/>
    <col min="14089" max="14335" width="9.140625" style="2"/>
    <col min="14336" max="14336" width="2.28515625" style="2" customWidth="1"/>
    <col min="14337" max="14337" width="7.7109375" style="2" customWidth="1"/>
    <col min="14338" max="14338" width="52.42578125" style="2" customWidth="1"/>
    <col min="14339" max="14339" width="14.42578125" style="2" customWidth="1"/>
    <col min="14340" max="14340" width="0" style="2" hidden="1" customWidth="1"/>
    <col min="14341" max="14341" width="14.140625" style="2" customWidth="1"/>
    <col min="14342" max="14342" width="15" style="2" customWidth="1"/>
    <col min="14343" max="14343" width="0" style="2" hidden="1" customWidth="1"/>
    <col min="14344" max="14344" width="18.28515625" style="2" customWidth="1"/>
    <col min="14345" max="14591" width="9.140625" style="2"/>
    <col min="14592" max="14592" width="2.28515625" style="2" customWidth="1"/>
    <col min="14593" max="14593" width="7.7109375" style="2" customWidth="1"/>
    <col min="14594" max="14594" width="52.42578125" style="2" customWidth="1"/>
    <col min="14595" max="14595" width="14.42578125" style="2" customWidth="1"/>
    <col min="14596" max="14596" width="0" style="2" hidden="1" customWidth="1"/>
    <col min="14597" max="14597" width="14.140625" style="2" customWidth="1"/>
    <col min="14598" max="14598" width="15" style="2" customWidth="1"/>
    <col min="14599" max="14599" width="0" style="2" hidden="1" customWidth="1"/>
    <col min="14600" max="14600" width="18.28515625" style="2" customWidth="1"/>
    <col min="14601" max="14847" width="9.140625" style="2"/>
    <col min="14848" max="14848" width="2.28515625" style="2" customWidth="1"/>
    <col min="14849" max="14849" width="7.7109375" style="2" customWidth="1"/>
    <col min="14850" max="14850" width="52.42578125" style="2" customWidth="1"/>
    <col min="14851" max="14851" width="14.42578125" style="2" customWidth="1"/>
    <col min="14852" max="14852" width="0" style="2" hidden="1" customWidth="1"/>
    <col min="14853" max="14853" width="14.140625" style="2" customWidth="1"/>
    <col min="14854" max="14854" width="15" style="2" customWidth="1"/>
    <col min="14855" max="14855" width="0" style="2" hidden="1" customWidth="1"/>
    <col min="14856" max="14856" width="18.28515625" style="2" customWidth="1"/>
    <col min="14857" max="15103" width="9.140625" style="2"/>
    <col min="15104" max="15104" width="2.28515625" style="2" customWidth="1"/>
    <col min="15105" max="15105" width="7.7109375" style="2" customWidth="1"/>
    <col min="15106" max="15106" width="52.42578125" style="2" customWidth="1"/>
    <col min="15107" max="15107" width="14.42578125" style="2" customWidth="1"/>
    <col min="15108" max="15108" width="0" style="2" hidden="1" customWidth="1"/>
    <col min="15109" max="15109" width="14.140625" style="2" customWidth="1"/>
    <col min="15110" max="15110" width="15" style="2" customWidth="1"/>
    <col min="15111" max="15111" width="0" style="2" hidden="1" customWidth="1"/>
    <col min="15112" max="15112" width="18.28515625" style="2" customWidth="1"/>
    <col min="15113" max="15359" width="9.140625" style="2"/>
    <col min="15360" max="15360" width="2.28515625" style="2" customWidth="1"/>
    <col min="15361" max="15361" width="7.7109375" style="2" customWidth="1"/>
    <col min="15362" max="15362" width="52.42578125" style="2" customWidth="1"/>
    <col min="15363" max="15363" width="14.42578125" style="2" customWidth="1"/>
    <col min="15364" max="15364" width="0" style="2" hidden="1" customWidth="1"/>
    <col min="15365" max="15365" width="14.140625" style="2" customWidth="1"/>
    <col min="15366" max="15366" width="15" style="2" customWidth="1"/>
    <col min="15367" max="15367" width="0" style="2" hidden="1" customWidth="1"/>
    <col min="15368" max="15368" width="18.28515625" style="2" customWidth="1"/>
    <col min="15369" max="15615" width="9.140625" style="2"/>
    <col min="15616" max="15616" width="2.28515625" style="2" customWidth="1"/>
    <col min="15617" max="15617" width="7.7109375" style="2" customWidth="1"/>
    <col min="15618" max="15618" width="52.42578125" style="2" customWidth="1"/>
    <col min="15619" max="15619" width="14.42578125" style="2" customWidth="1"/>
    <col min="15620" max="15620" width="0" style="2" hidden="1" customWidth="1"/>
    <col min="15621" max="15621" width="14.140625" style="2" customWidth="1"/>
    <col min="15622" max="15622" width="15" style="2" customWidth="1"/>
    <col min="15623" max="15623" width="0" style="2" hidden="1" customWidth="1"/>
    <col min="15624" max="15624" width="18.28515625" style="2" customWidth="1"/>
    <col min="15625" max="15871" width="9.140625" style="2"/>
    <col min="15872" max="15872" width="2.28515625" style="2" customWidth="1"/>
    <col min="15873" max="15873" width="7.7109375" style="2" customWidth="1"/>
    <col min="15874" max="15874" width="52.42578125" style="2" customWidth="1"/>
    <col min="15875" max="15875" width="14.42578125" style="2" customWidth="1"/>
    <col min="15876" max="15876" width="0" style="2" hidden="1" customWidth="1"/>
    <col min="15877" max="15877" width="14.140625" style="2" customWidth="1"/>
    <col min="15878" max="15878" width="15" style="2" customWidth="1"/>
    <col min="15879" max="15879" width="0" style="2" hidden="1" customWidth="1"/>
    <col min="15880" max="15880" width="18.28515625" style="2" customWidth="1"/>
    <col min="15881" max="16127" width="9.140625" style="2"/>
    <col min="16128" max="16128" width="2.28515625" style="2" customWidth="1"/>
    <col min="16129" max="16129" width="7.7109375" style="2" customWidth="1"/>
    <col min="16130" max="16130" width="52.42578125" style="2" customWidth="1"/>
    <col min="16131" max="16131" width="14.42578125" style="2" customWidth="1"/>
    <col min="16132" max="16132" width="0" style="2" hidden="1" customWidth="1"/>
    <col min="16133" max="16133" width="14.140625" style="2" customWidth="1"/>
    <col min="16134" max="16134" width="15" style="2" customWidth="1"/>
    <col min="16135" max="16135" width="0" style="2" hidden="1" customWidth="1"/>
    <col min="16136" max="16136" width="18.28515625" style="2" customWidth="1"/>
    <col min="16137" max="16384" width="9.140625" style="2"/>
  </cols>
  <sheetData>
    <row r="1" spans="2:8" x14ac:dyDescent="0.25">
      <c r="B1" s="1"/>
      <c r="D1" s="3"/>
      <c r="E1" s="3"/>
      <c r="F1" s="3" t="s">
        <v>45</v>
      </c>
      <c r="G1" s="41">
        <f>[1]Date_intrare!$C$8</f>
        <v>0.19</v>
      </c>
      <c r="H1" s="4">
        <v>0.19</v>
      </c>
    </row>
    <row r="2" spans="2:8" x14ac:dyDescent="0.25">
      <c r="B2" s="71"/>
      <c r="C2" s="71"/>
      <c r="D2" s="71"/>
      <c r="E2" s="71"/>
      <c r="F2" s="71"/>
      <c r="G2" s="71"/>
    </row>
    <row r="3" spans="2:8" x14ac:dyDescent="0.25">
      <c r="B3" s="72" t="s">
        <v>46</v>
      </c>
      <c r="C3" s="72"/>
      <c r="D3" s="72"/>
      <c r="E3" s="72"/>
      <c r="F3" s="72"/>
      <c r="G3" s="72"/>
    </row>
    <row r="4" spans="2:8" x14ac:dyDescent="0.25">
      <c r="B4" s="73" t="s">
        <v>0</v>
      </c>
      <c r="C4" s="73"/>
      <c r="D4" s="73"/>
      <c r="E4" s="73"/>
      <c r="F4" s="73"/>
      <c r="G4" s="73"/>
    </row>
    <row r="5" spans="2:8" ht="29.25" customHeight="1" x14ac:dyDescent="0.25">
      <c r="B5" s="74" t="s">
        <v>1</v>
      </c>
      <c r="C5" s="74"/>
      <c r="D5" s="74"/>
      <c r="E5" s="74"/>
      <c r="F5" s="74"/>
      <c r="G5" s="74"/>
    </row>
    <row r="6" spans="2:8" ht="15.75" hidden="1" customHeight="1" x14ac:dyDescent="0.25">
      <c r="B6" s="75" t="str">
        <f>[1]Date_intrare!$C$5</f>
        <v>in mii LEI/mii EURO la cursul 4,50 lei / euro din data de  09.11.2016 al BCE</v>
      </c>
      <c r="C6" s="75"/>
      <c r="D6" s="75"/>
      <c r="E6" s="75"/>
      <c r="F6" s="75"/>
      <c r="G6" s="75"/>
    </row>
    <row r="7" spans="2:8" ht="8.25" customHeight="1" x14ac:dyDescent="0.25">
      <c r="B7" s="6"/>
      <c r="C7" s="6"/>
      <c r="D7" s="6"/>
      <c r="E7" s="6"/>
      <c r="F7" s="6"/>
      <c r="G7" s="6"/>
    </row>
    <row r="8" spans="2:8" ht="15" customHeight="1" x14ac:dyDescent="0.25">
      <c r="B8" s="69" t="s">
        <v>2</v>
      </c>
      <c r="C8" s="69" t="s">
        <v>3</v>
      </c>
      <c r="D8" s="70" t="s">
        <v>4</v>
      </c>
      <c r="E8" s="70" t="s">
        <v>5</v>
      </c>
      <c r="F8" s="7" t="s">
        <v>48</v>
      </c>
      <c r="G8" s="25" t="s">
        <v>49</v>
      </c>
    </row>
    <row r="9" spans="2:8" ht="16.5" customHeight="1" x14ac:dyDescent="0.25">
      <c r="B9" s="69"/>
      <c r="C9" s="69"/>
      <c r="D9" s="70"/>
      <c r="E9" s="70"/>
      <c r="F9" s="26" t="s">
        <v>47</v>
      </c>
      <c r="G9" s="25" t="s">
        <v>50</v>
      </c>
    </row>
    <row r="10" spans="2:8" ht="18.75" customHeight="1" x14ac:dyDescent="0.25">
      <c r="B10" s="69"/>
      <c r="C10" s="69"/>
      <c r="D10" s="7" t="s">
        <v>6</v>
      </c>
      <c r="E10" s="7" t="s">
        <v>6</v>
      </c>
      <c r="F10" s="7" t="s">
        <v>6</v>
      </c>
      <c r="G10" s="7"/>
    </row>
    <row r="11" spans="2:8" hidden="1" x14ac:dyDescent="0.25">
      <c r="B11" s="8">
        <v>1</v>
      </c>
      <c r="C11" s="8">
        <v>2</v>
      </c>
      <c r="D11" s="8">
        <v>3</v>
      </c>
      <c r="E11" s="8">
        <v>4</v>
      </c>
      <c r="F11" s="8">
        <v>5</v>
      </c>
      <c r="G11" s="8">
        <v>7</v>
      </c>
    </row>
    <row r="12" spans="2:8" ht="15.75" customHeight="1" x14ac:dyDescent="0.25">
      <c r="B12" s="54" t="s">
        <v>7</v>
      </c>
      <c r="C12" s="55"/>
      <c r="D12" s="55"/>
      <c r="E12" s="55"/>
      <c r="F12" s="56"/>
      <c r="G12" s="9"/>
      <c r="H12" s="10"/>
    </row>
    <row r="13" spans="2:8" ht="17.100000000000001" hidden="1" customHeight="1" x14ac:dyDescent="0.25">
      <c r="B13" s="11" t="s">
        <v>8</v>
      </c>
      <c r="C13" s="12" t="s">
        <v>9</v>
      </c>
      <c r="D13" s="13">
        <v>0</v>
      </c>
      <c r="E13" s="13">
        <f t="shared" ref="E13:E30" si="0">D13*$H$1</f>
        <v>0</v>
      </c>
      <c r="F13" s="13">
        <f t="shared" ref="F13:F32" si="1">D13+E13</f>
        <v>0</v>
      </c>
      <c r="G13" s="13">
        <v>0</v>
      </c>
    </row>
    <row r="14" spans="2:8" ht="17.100000000000001" hidden="1" customHeight="1" x14ac:dyDescent="0.25">
      <c r="B14" s="57"/>
      <c r="C14" s="12" t="s">
        <v>10</v>
      </c>
      <c r="D14" s="13">
        <f>5000+5000</f>
        <v>10000</v>
      </c>
      <c r="E14" s="13">
        <f t="shared" si="0"/>
        <v>1900</v>
      </c>
      <c r="F14" s="13">
        <f t="shared" si="1"/>
        <v>11900</v>
      </c>
      <c r="G14" s="13" t="e">
        <f>ROUND(F14/#REF!,3)</f>
        <v>#REF!</v>
      </c>
      <c r="H14" s="2" t="s">
        <v>11</v>
      </c>
    </row>
    <row r="15" spans="2:8" ht="17.100000000000001" hidden="1" customHeight="1" x14ac:dyDescent="0.25">
      <c r="B15" s="58"/>
      <c r="C15" s="12" t="s">
        <v>12</v>
      </c>
      <c r="D15" s="13">
        <v>0</v>
      </c>
      <c r="E15" s="13">
        <f t="shared" si="0"/>
        <v>0</v>
      </c>
      <c r="F15" s="13">
        <f t="shared" si="1"/>
        <v>0</v>
      </c>
      <c r="G15" s="13" t="e">
        <f>ROUND(F15/#REF!,3)</f>
        <v>#REF!</v>
      </c>
    </row>
    <row r="16" spans="2:8" ht="17.100000000000001" hidden="1" customHeight="1" x14ac:dyDescent="0.25">
      <c r="B16" s="59"/>
      <c r="C16" s="12" t="s">
        <v>13</v>
      </c>
      <c r="D16" s="13">
        <v>0</v>
      </c>
      <c r="E16" s="13">
        <f t="shared" si="0"/>
        <v>0</v>
      </c>
      <c r="F16" s="13">
        <f t="shared" si="1"/>
        <v>0</v>
      </c>
      <c r="G16" s="13" t="e">
        <f>ROUND(F16/#REF!,3)</f>
        <v>#REF!</v>
      </c>
    </row>
    <row r="17" spans="2:9" ht="33" hidden="1" customHeight="1" x14ac:dyDescent="0.25">
      <c r="B17" s="11" t="s">
        <v>14</v>
      </c>
      <c r="C17" s="12" t="s">
        <v>15</v>
      </c>
      <c r="D17" s="13">
        <v>0</v>
      </c>
      <c r="E17" s="13">
        <f t="shared" si="0"/>
        <v>0</v>
      </c>
      <c r="F17" s="13">
        <f t="shared" si="1"/>
        <v>0</v>
      </c>
      <c r="G17" s="13" t="e">
        <f>ROUND(F17/#REF!,3)</f>
        <v>#REF!</v>
      </c>
    </row>
    <row r="18" spans="2:9" ht="17.100000000000001" hidden="1" customHeight="1" x14ac:dyDescent="0.25">
      <c r="B18" s="11" t="s">
        <v>16</v>
      </c>
      <c r="C18" s="12" t="s">
        <v>17</v>
      </c>
      <c r="D18" s="13">
        <v>0</v>
      </c>
      <c r="E18" s="13">
        <f t="shared" si="0"/>
        <v>0</v>
      </c>
      <c r="F18" s="13">
        <f t="shared" si="1"/>
        <v>0</v>
      </c>
      <c r="G18" s="13" t="e">
        <f>ROUND(F18/#REF!,3)</f>
        <v>#REF!</v>
      </c>
    </row>
    <row r="19" spans="2:9" ht="31.5" hidden="1" customHeight="1" x14ac:dyDescent="0.25">
      <c r="B19" s="11" t="s">
        <v>18</v>
      </c>
      <c r="C19" s="12" t="s">
        <v>19</v>
      </c>
      <c r="D19" s="13">
        <v>0</v>
      </c>
      <c r="E19" s="13">
        <f t="shared" si="0"/>
        <v>0</v>
      </c>
      <c r="F19" s="13">
        <f t="shared" si="1"/>
        <v>0</v>
      </c>
      <c r="G19" s="13" t="e">
        <f>ROUND(F19/#REF!,3)</f>
        <v>#REF!</v>
      </c>
    </row>
    <row r="20" spans="2:9" s="31" customFormat="1" ht="17.100000000000001" customHeight="1" x14ac:dyDescent="0.2">
      <c r="B20" s="28" t="s">
        <v>20</v>
      </c>
      <c r="C20" s="29" t="s">
        <v>21</v>
      </c>
      <c r="D20" s="30">
        <f>SUM(D21:D26)</f>
        <v>270000</v>
      </c>
      <c r="E20" s="30">
        <f t="shared" si="0"/>
        <v>51300</v>
      </c>
      <c r="F20" s="30">
        <f t="shared" si="1"/>
        <v>321300</v>
      </c>
      <c r="G20" s="30" t="s">
        <v>51</v>
      </c>
    </row>
    <row r="21" spans="2:9" ht="17.100000000000001" hidden="1" customHeight="1" x14ac:dyDescent="0.25">
      <c r="B21" s="57"/>
      <c r="C21" s="12" t="s">
        <v>22</v>
      </c>
      <c r="D21" s="13">
        <v>0</v>
      </c>
      <c r="E21" s="13">
        <f t="shared" si="0"/>
        <v>0</v>
      </c>
      <c r="F21" s="13">
        <f t="shared" si="1"/>
        <v>0</v>
      </c>
      <c r="G21" s="13" t="s">
        <v>51</v>
      </c>
    </row>
    <row r="22" spans="2:9" ht="17.100000000000001" hidden="1" customHeight="1" x14ac:dyDescent="0.25">
      <c r="B22" s="58"/>
      <c r="C22" s="12" t="s">
        <v>23</v>
      </c>
      <c r="D22" s="13">
        <v>0</v>
      </c>
      <c r="E22" s="13">
        <f t="shared" si="0"/>
        <v>0</v>
      </c>
      <c r="F22" s="13">
        <f t="shared" si="1"/>
        <v>0</v>
      </c>
      <c r="G22" s="13" t="s">
        <v>51</v>
      </c>
    </row>
    <row r="23" spans="2:9" ht="27.75" customHeight="1" x14ac:dyDescent="0.25">
      <c r="B23" s="58"/>
      <c r="C23" s="11" t="s">
        <v>24</v>
      </c>
      <c r="D23" s="13">
        <v>270000</v>
      </c>
      <c r="E23" s="13">
        <f t="shared" si="0"/>
        <v>51300</v>
      </c>
      <c r="F23" s="13">
        <f t="shared" si="1"/>
        <v>321300</v>
      </c>
      <c r="G23" s="13" t="s">
        <v>51</v>
      </c>
    </row>
    <row r="24" spans="2:9" ht="28.5" hidden="1" customHeight="1" x14ac:dyDescent="0.25">
      <c r="B24" s="58"/>
      <c r="C24" s="12" t="s">
        <v>25</v>
      </c>
      <c r="D24" s="13">
        <v>0</v>
      </c>
      <c r="E24" s="13">
        <f t="shared" si="0"/>
        <v>0</v>
      </c>
      <c r="F24" s="13">
        <f t="shared" si="1"/>
        <v>0</v>
      </c>
      <c r="G24" s="13"/>
    </row>
    <row r="25" spans="2:9" ht="32.25" hidden="1" customHeight="1" x14ac:dyDescent="0.25">
      <c r="B25" s="58"/>
      <c r="C25" s="12" t="s">
        <v>26</v>
      </c>
      <c r="D25" s="13">
        <v>0</v>
      </c>
      <c r="E25" s="13">
        <f t="shared" si="0"/>
        <v>0</v>
      </c>
      <c r="F25" s="13">
        <f t="shared" si="1"/>
        <v>0</v>
      </c>
      <c r="G25" s="13"/>
    </row>
    <row r="26" spans="2:9" ht="5.25" hidden="1" customHeight="1" x14ac:dyDescent="0.25">
      <c r="B26" s="59"/>
      <c r="C26" s="12" t="s">
        <v>27</v>
      </c>
      <c r="D26" s="13">
        <v>0</v>
      </c>
      <c r="E26" s="13">
        <f t="shared" si="0"/>
        <v>0</v>
      </c>
      <c r="F26" s="13">
        <f t="shared" si="1"/>
        <v>0</v>
      </c>
      <c r="G26" s="13"/>
    </row>
    <row r="27" spans="2:9" s="31" customFormat="1" ht="42.75" customHeight="1" x14ac:dyDescent="0.2">
      <c r="B27" s="28" t="s">
        <v>28</v>
      </c>
      <c r="C27" s="29" t="s">
        <v>29</v>
      </c>
      <c r="D27" s="30">
        <v>60000</v>
      </c>
      <c r="E27" s="30">
        <f t="shared" si="0"/>
        <v>11400</v>
      </c>
      <c r="F27" s="30">
        <f t="shared" si="1"/>
        <v>71400</v>
      </c>
      <c r="G27" s="30" t="s">
        <v>50</v>
      </c>
      <c r="I27" s="32"/>
    </row>
    <row r="28" spans="2:9" s="31" customFormat="1" ht="20.25" customHeight="1" x14ac:dyDescent="0.2">
      <c r="B28" s="28" t="s">
        <v>30</v>
      </c>
      <c r="C28" s="29" t="s">
        <v>31</v>
      </c>
      <c r="D28" s="30">
        <f>D29+D30</f>
        <v>250000</v>
      </c>
      <c r="E28" s="30">
        <f t="shared" si="0"/>
        <v>47500</v>
      </c>
      <c r="F28" s="30">
        <f t="shared" si="1"/>
        <v>297500</v>
      </c>
      <c r="G28" s="30" t="s">
        <v>50</v>
      </c>
    </row>
    <row r="29" spans="2:9" ht="27.75" customHeight="1" x14ac:dyDescent="0.25">
      <c r="B29" s="57"/>
      <c r="C29" s="12" t="s">
        <v>32</v>
      </c>
      <c r="D29" s="13">
        <v>200000</v>
      </c>
      <c r="E29" s="13">
        <f t="shared" si="0"/>
        <v>38000</v>
      </c>
      <c r="F29" s="13">
        <f t="shared" si="1"/>
        <v>238000</v>
      </c>
      <c r="G29" s="13"/>
    </row>
    <row r="30" spans="2:9" ht="18.75" customHeight="1" x14ac:dyDescent="0.25">
      <c r="B30" s="59"/>
      <c r="C30" s="12" t="s">
        <v>33</v>
      </c>
      <c r="D30" s="13">
        <v>50000</v>
      </c>
      <c r="E30" s="13">
        <f t="shared" si="0"/>
        <v>9500</v>
      </c>
      <c r="F30" s="13">
        <f t="shared" si="1"/>
        <v>59500</v>
      </c>
      <c r="G30" s="13"/>
    </row>
    <row r="31" spans="2:9" s="31" customFormat="1" ht="33" customHeight="1" x14ac:dyDescent="0.2">
      <c r="B31" s="33" t="s">
        <v>34</v>
      </c>
      <c r="C31" s="34" t="s">
        <v>35</v>
      </c>
      <c r="D31" s="30">
        <v>210000</v>
      </c>
      <c r="E31" s="30">
        <f>D31*$G$1</f>
        <v>39900</v>
      </c>
      <c r="F31" s="30">
        <f t="shared" si="1"/>
        <v>249900</v>
      </c>
      <c r="G31" s="30" t="s">
        <v>50</v>
      </c>
    </row>
    <row r="32" spans="2:9" x14ac:dyDescent="0.25">
      <c r="B32" s="60" t="s">
        <v>52</v>
      </c>
      <c r="C32" s="60"/>
      <c r="D32" s="9">
        <f>D20+D27+D28+D31</f>
        <v>790000</v>
      </c>
      <c r="E32" s="9">
        <f>D32*19%</f>
        <v>150100</v>
      </c>
      <c r="F32" s="9">
        <f t="shared" si="1"/>
        <v>940100</v>
      </c>
      <c r="G32" s="9"/>
      <c r="H32" s="14"/>
    </row>
    <row r="33" spans="2:8" x14ac:dyDescent="0.25">
      <c r="B33" s="15"/>
      <c r="C33" s="16"/>
      <c r="D33" s="17"/>
      <c r="E33" s="17"/>
      <c r="F33" s="18"/>
      <c r="G33" s="19"/>
      <c r="H33" s="14"/>
    </row>
    <row r="34" spans="2:8" ht="15.75" customHeight="1" x14ac:dyDescent="0.25">
      <c r="B34" s="61" t="s">
        <v>36</v>
      </c>
      <c r="C34" s="62"/>
      <c r="D34" s="62"/>
      <c r="E34" s="62"/>
      <c r="F34" s="63"/>
      <c r="G34" s="9" t="s">
        <v>51</v>
      </c>
    </row>
    <row r="35" spans="2:8" ht="15.75" customHeight="1" x14ac:dyDescent="0.25">
      <c r="B35" s="64" t="s">
        <v>37</v>
      </c>
      <c r="C35" s="64"/>
      <c r="D35" s="64"/>
      <c r="E35" s="64"/>
      <c r="F35" s="64"/>
      <c r="G35" s="64"/>
      <c r="H35" s="2">
        <f>20022365</f>
        <v>20022365</v>
      </c>
    </row>
    <row r="36" spans="2:8" ht="15.75" customHeight="1" x14ac:dyDescent="0.25">
      <c r="B36" s="65" t="s">
        <v>38</v>
      </c>
      <c r="C36" s="65"/>
      <c r="D36" s="65"/>
      <c r="E36" s="65"/>
      <c r="F36" s="65"/>
      <c r="G36" s="65"/>
    </row>
    <row r="37" spans="2:8" ht="17.25" customHeight="1" x14ac:dyDescent="0.25">
      <c r="B37" s="66" t="s">
        <v>39</v>
      </c>
      <c r="C37" s="66"/>
      <c r="D37" s="66"/>
      <c r="E37" s="66"/>
      <c r="F37" s="66"/>
      <c r="G37" s="66"/>
    </row>
    <row r="38" spans="2:8" ht="18.75" customHeight="1" x14ac:dyDescent="0.25">
      <c r="B38" s="67" t="s">
        <v>40</v>
      </c>
      <c r="C38" s="67"/>
      <c r="D38" s="67"/>
      <c r="E38" s="67"/>
      <c r="F38" s="67"/>
      <c r="G38" s="67"/>
    </row>
    <row r="39" spans="2:8" ht="16.5" customHeight="1" x14ac:dyDescent="0.25">
      <c r="B39" s="68" t="s">
        <v>41</v>
      </c>
      <c r="C39" s="68"/>
      <c r="D39" s="68"/>
      <c r="E39" s="68"/>
      <c r="F39" s="68"/>
      <c r="G39" s="68"/>
    </row>
    <row r="40" spans="2:8" ht="29.25" customHeight="1" x14ac:dyDescent="0.25">
      <c r="B40" s="53" t="s">
        <v>53</v>
      </c>
      <c r="C40" s="53"/>
      <c r="D40" s="9">
        <v>19752365</v>
      </c>
      <c r="E40" s="9">
        <f>D40*19%</f>
        <v>3752949.35</v>
      </c>
      <c r="F40" s="9">
        <f>D40+E40</f>
        <v>23505314.350000001</v>
      </c>
      <c r="G40" s="27" t="s">
        <v>51</v>
      </c>
    </row>
    <row r="41" spans="2:8" ht="18.75" customHeight="1" x14ac:dyDescent="0.25">
      <c r="B41" s="51" t="s">
        <v>42</v>
      </c>
      <c r="C41" s="51"/>
      <c r="D41" s="20">
        <v>20542365</v>
      </c>
      <c r="E41" s="20">
        <f>D41*19%</f>
        <v>3903049.35</v>
      </c>
      <c r="F41" s="20">
        <f>D41+E41</f>
        <v>24445414.350000001</v>
      </c>
      <c r="G41" s="20"/>
      <c r="H41" s="21">
        <f>D31</f>
        <v>210000</v>
      </c>
    </row>
    <row r="42" spans="2:8" ht="18.75" customHeight="1" x14ac:dyDescent="0.25">
      <c r="B42" s="39"/>
      <c r="C42" s="39"/>
      <c r="D42" s="40"/>
      <c r="E42" s="40"/>
      <c r="F42" s="40"/>
      <c r="G42" s="40"/>
      <c r="H42" s="21"/>
    </row>
    <row r="43" spans="2:8" ht="18.75" customHeight="1" x14ac:dyDescent="0.25">
      <c r="B43" s="39"/>
      <c r="C43" s="39"/>
      <c r="D43" s="40"/>
      <c r="E43" s="40"/>
      <c r="F43" s="40"/>
      <c r="G43" s="40"/>
      <c r="H43" s="21"/>
    </row>
    <row r="44" spans="2:8" ht="31.5" customHeight="1" x14ac:dyDescent="0.25">
      <c r="B44" s="49" t="s">
        <v>54</v>
      </c>
      <c r="C44" s="50"/>
      <c r="D44" s="38">
        <v>20542365</v>
      </c>
      <c r="E44" s="38">
        <v>3903049.35</v>
      </c>
      <c r="F44" s="42">
        <v>24445414.350000001</v>
      </c>
      <c r="G44" s="45"/>
    </row>
    <row r="45" spans="2:8" ht="18.75" customHeight="1" x14ac:dyDescent="0.25">
      <c r="B45" s="52" t="s">
        <v>43</v>
      </c>
      <c r="C45" s="52"/>
      <c r="D45" s="35">
        <f>D41-D46</f>
        <v>20022365</v>
      </c>
      <c r="E45" s="36">
        <f>E41-E46</f>
        <v>3804249.35</v>
      </c>
      <c r="F45" s="43">
        <f>F41-F46</f>
        <v>23826614.350000001</v>
      </c>
      <c r="G45" s="46"/>
    </row>
    <row r="46" spans="2:8" ht="18.75" customHeight="1" x14ac:dyDescent="0.25">
      <c r="B46" s="52" t="s">
        <v>44</v>
      </c>
      <c r="C46" s="52"/>
      <c r="D46" s="37">
        <v>520000</v>
      </c>
      <c r="E46" s="36">
        <f>D46*19%</f>
        <v>98800</v>
      </c>
      <c r="F46" s="44">
        <f>D46+E46</f>
        <v>618800</v>
      </c>
      <c r="G46" s="46"/>
    </row>
    <row r="47" spans="2:8" x14ac:dyDescent="0.25">
      <c r="B47" s="22"/>
      <c r="C47" s="22"/>
      <c r="E47" s="22"/>
      <c r="G47" s="22"/>
    </row>
    <row r="48" spans="2:8" ht="20.25" customHeight="1" x14ac:dyDescent="0.25">
      <c r="B48" s="48"/>
      <c r="C48" s="48"/>
      <c r="E48" s="2"/>
      <c r="F48" s="5"/>
      <c r="G48" s="2"/>
    </row>
    <row r="49" spans="2:7" ht="20.25" customHeight="1" x14ac:dyDescent="0.25">
      <c r="B49" s="47"/>
      <c r="C49" s="48"/>
      <c r="E49" s="2"/>
      <c r="F49" s="5"/>
      <c r="G49" s="2"/>
    </row>
    <row r="50" spans="2:7" x14ac:dyDescent="0.25">
      <c r="B50" s="24"/>
      <c r="C50" s="22"/>
      <c r="E50" s="22"/>
      <c r="G50" s="22"/>
    </row>
  </sheetData>
  <mergeCells count="27">
    <mergeCell ref="B8:B10"/>
    <mergeCell ref="C8:C10"/>
    <mergeCell ref="D8:D9"/>
    <mergeCell ref="E8:E9"/>
    <mergeCell ref="B2:G2"/>
    <mergeCell ref="B3:G3"/>
    <mergeCell ref="B4:G4"/>
    <mergeCell ref="B5:G5"/>
    <mergeCell ref="B6:G6"/>
    <mergeCell ref="B40:C40"/>
    <mergeCell ref="B12:F12"/>
    <mergeCell ref="B14:B16"/>
    <mergeCell ref="B21:B26"/>
    <mergeCell ref="B29:B30"/>
    <mergeCell ref="B32:C32"/>
    <mergeCell ref="B34:F34"/>
    <mergeCell ref="B35:G35"/>
    <mergeCell ref="B36:G36"/>
    <mergeCell ref="B37:G37"/>
    <mergeCell ref="B38:G38"/>
    <mergeCell ref="B39:G39"/>
    <mergeCell ref="B49:C49"/>
    <mergeCell ref="B44:C44"/>
    <mergeCell ref="B41:C41"/>
    <mergeCell ref="B45:C45"/>
    <mergeCell ref="B46:C46"/>
    <mergeCell ref="B48:C4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Insule betty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2023-06-27T06:59:26Z</cp:lastPrinted>
  <dcterms:created xsi:type="dcterms:W3CDTF">2023-06-23T08:25:53Z</dcterms:created>
  <dcterms:modified xsi:type="dcterms:W3CDTF">2023-06-27T07:04:15Z</dcterms:modified>
</cp:coreProperties>
</file>