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<sst xmlns="http://schemas.openxmlformats.org/spreadsheetml/2006/main" count="49" uniqueCount="43">
  <si>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NR.CRT</t>
  </si>
  <si>
    <t>DENUMIRE OBIECTIV DE INVESTITII</t>
  </si>
  <si>
    <t xml:space="preserve">TOTAL </t>
  </si>
  <si>
    <t>BUGET 2013</t>
  </si>
  <si>
    <t>51.02 AUTORITATI EXECUTIVE SI LEGISLATIVE</t>
  </si>
  <si>
    <t>TITLUL VIII PROIECTE CU FINANTARE DIN FONDURI NERAMBURSABILE</t>
  </si>
  <si>
    <t>Dezvoltarea si cresterea eficientei serv publice electronice in Tg-Mures (poscce it) SMIS 5266 CTR. 171/322/21.01.2010</t>
  </si>
  <si>
    <t>Centrul de informare si promovare turistica Tirgu-Mures SMIS 39189</t>
  </si>
  <si>
    <t>Tirgu-Mures - Oras digital european SMIS 14160 CTR 297/321/25.03.2011</t>
  </si>
  <si>
    <t>EPIC - Platforma Europeana pentru Orase Inteligente CTR. 270895</t>
  </si>
  <si>
    <t>70.02 LOCUINTE, SERVICII SI DEZVOLTARE PUBLICA</t>
  </si>
  <si>
    <t>Reamenajare si conservare Cetatea Medievala Tirgu-Mures SMIS 2547 CTR. 974/20.10.2010</t>
  </si>
  <si>
    <t>Modernizare si reamenajare sparii publice de agrement Platou Cornesti SMIS 15013 CTR. 3056/18.07.2012</t>
  </si>
  <si>
    <t>Parcuri noi in mun Tg-Mures: Aleea Carpati, Aleea Vrancea, Aleea Hateg SMIS 50270 CTR. 384/N/06.07.2011</t>
  </si>
  <si>
    <t>84.02 TRANSPORTURI</t>
  </si>
  <si>
    <t>Modernizare retea stradala la nivelul mun Tg-Mures - transa I SMIS 28213 CTR 1589/06.05.2011</t>
  </si>
  <si>
    <t>Modernizare retea stradala la nivelul mun Tg-Mures - transa II SMIS 32222 CTR 2326/06.10.2011</t>
  </si>
  <si>
    <t>2002 REPARATII</t>
  </si>
  <si>
    <t>84.02 STRAZI</t>
  </si>
  <si>
    <t>Achizitionare si montare-demontare, inchiriere ornamente luminoase cu ocazia sarbatorilor de iarna contract cadru nr. 378/16.11.2011, contract subsecvent in derulare pe 2013</t>
  </si>
  <si>
    <t>TITLUL XII CHELTUIELI DE CAPITAL</t>
  </si>
  <si>
    <t>Achizitionare si montare de parcari acoperite in zonele de cartiere pe domeniul public si privat al municipiului (lucrare in continuare) CTR 342/02.11.2012</t>
  </si>
  <si>
    <t xml:space="preserve">                                          BUGET DE ANGAJAMENT</t>
  </si>
  <si>
    <t>Extindere retea de apa în Municipiul Tg.Mures - strada Ciangăilor, ctr. 208/09.10.2013</t>
  </si>
  <si>
    <t>Achizitie de containere multifuncționale SPUM, ctr. 215/16.10.2013</t>
  </si>
  <si>
    <t xml:space="preserve">Reabilitare termica blocuri de locuințe - Targu-Mures LOT I </t>
  </si>
  <si>
    <t xml:space="preserve">Reabilitare termica blocuri de locuințe - Targu-Mures LOT II </t>
  </si>
  <si>
    <t xml:space="preserve">Reabilitare termica blocuri de locuințe - Targu-Mures LOT III </t>
  </si>
  <si>
    <t>Creare strada de legătură între strada Livezeni și Spitalul Județean de Urgență - PIDU III</t>
  </si>
  <si>
    <t>POSDRU DMI 6.3. - Promovarea egalității de șanse pe piața muncii</t>
  </si>
  <si>
    <t>65.02 - INVĂȚĂMÂNT</t>
  </si>
  <si>
    <t>POSDRU DMI 2.2. - Prețuiește scoala - proiect pentru prevenirea și combaterea abandonului școlar în jud Mureș</t>
  </si>
  <si>
    <t>67.02 - CULTURĂ, RECREERE ȘI RELIGIE</t>
  </si>
  <si>
    <t>Modernizare și reamenajare spații publice de agrement Platoul Cornești</t>
  </si>
  <si>
    <t>74.02 -PROTECȚIA MEDIULUI</t>
  </si>
  <si>
    <t>Reabilitarea sitului poluat istoric - Iaz batal 30 ha - Tg.Mureș</t>
  </si>
  <si>
    <t>Spargeri de urgenta (taxe speciale ) CTR 317/04.10.2012</t>
  </si>
  <si>
    <t>Reparatii trotuare si carosabil B-dul1848 lucrare in continuare  CTR 370/07.11.2011</t>
  </si>
  <si>
    <t>Reparatii intersectia strada Budiului cu str Gh Doja si Liviu Rebreanu continuare CTR 370/07.11.2011</t>
  </si>
  <si>
    <t>Refacere trotuare si alei - spatiu de joaca in Str Infratirii nr 16, str Armoniei, Rodniciei, Godeanu, Petru Dobra. CTR 246/10.07.2012</t>
  </si>
  <si>
    <t>Amenajare giratie P-ta Matei Corvin, Libertatii intersectie cu str Cuza Voda, Libertatii intersectie cu Barajului, Gh Doja intersectie cu str Bega CTR 222/11.07.2011</t>
  </si>
  <si>
    <t>TOTAL GENERAL:</t>
  </si>
  <si>
    <t>ANEXA  nr. 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</si>
</sst>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i/>
      <sz val="11"/>
      <color theme="1"/>
      <name val="Tahoma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4" fontId="0" fillId="0" borderId="0" xfId="0" applyNumberForma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4" fontId="25" fillId="35" borderId="10" xfId="0" applyNumberFormat="1" applyFont="1" applyFill="1" applyBorder="1" applyAlignment="1">
      <alignment vertical="center"/>
    </xf>
    <xf numFmtId="4" fontId="25" fillId="35" borderId="11" xfId="0" applyNumberFormat="1" applyFont="1" applyFill="1" applyBorder="1" applyAlignment="1">
      <alignment horizontal="right" vertical="center" wrapText="1"/>
    </xf>
    <xf numFmtId="4" fontId="55" fillId="35" borderId="10" xfId="0" applyNumberFormat="1" applyFont="1" applyFill="1" applyBorder="1" applyAlignment="1">
      <alignment vertical="center"/>
    </xf>
    <xf numFmtId="4" fontId="55" fillId="35" borderId="11" xfId="0" applyNumberFormat="1" applyFont="1" applyFill="1" applyBorder="1" applyAlignment="1">
      <alignment horizontal="right" vertical="center" wrapText="1"/>
    </xf>
    <xf numFmtId="4" fontId="56" fillId="35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vertical="center"/>
    </xf>
    <xf numFmtId="4" fontId="56" fillId="36" borderId="11" xfId="0" applyNumberFormat="1" applyFont="1" applyFill="1" applyBorder="1" applyAlignment="1">
      <alignment horizontal="right" vertical="center"/>
    </xf>
    <xf numFmtId="4" fontId="55" fillId="35" borderId="11" xfId="0" applyNumberFormat="1" applyFont="1" applyFill="1" applyBorder="1" applyAlignment="1">
      <alignment horizontal="right" vertical="center"/>
    </xf>
    <xf numFmtId="4" fontId="55" fillId="35" borderId="11" xfId="0" applyNumberFormat="1" applyFont="1" applyFill="1" applyBorder="1" applyAlignment="1">
      <alignment vertical="center"/>
    </xf>
    <xf numFmtId="4" fontId="57" fillId="36" borderId="11" xfId="0" applyNumberFormat="1" applyFont="1" applyFill="1" applyBorder="1" applyAlignment="1">
      <alignment horizontal="right" vertical="center"/>
    </xf>
    <xf numFmtId="4" fontId="57" fillId="36" borderId="10" xfId="0" applyNumberFormat="1" applyFont="1" applyFill="1" applyBorder="1" applyAlignment="1">
      <alignment horizontal="right" vertical="center"/>
    </xf>
    <xf numFmtId="4" fontId="58" fillId="35" borderId="10" xfId="0" applyNumberFormat="1" applyFont="1" applyFill="1" applyBorder="1" applyAlignment="1">
      <alignment vertical="center"/>
    </xf>
    <xf numFmtId="4" fontId="58" fillId="35" borderId="11" xfId="0" applyNumberFormat="1" applyFont="1" applyFill="1" applyBorder="1" applyAlignment="1">
      <alignment horizontal="right" vertical="center"/>
    </xf>
    <xf numFmtId="4" fontId="59" fillId="35" borderId="10" xfId="0" applyNumberFormat="1" applyFont="1" applyFill="1" applyBorder="1" applyAlignment="1">
      <alignment vertical="center"/>
    </xf>
    <xf numFmtId="4" fontId="31" fillId="36" borderId="11" xfId="0" applyNumberFormat="1" applyFont="1" applyFill="1" applyBorder="1" applyAlignment="1" applyProtection="1">
      <alignment horizontal="right" vertical="center" wrapText="1"/>
      <protection/>
    </xf>
    <xf numFmtId="4" fontId="57" fillId="0" borderId="10" xfId="0" applyNumberFormat="1" applyFont="1" applyBorder="1" applyAlignment="1">
      <alignment vertical="center"/>
    </xf>
    <xf numFmtId="4" fontId="57" fillId="0" borderId="11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justify" vertical="top" wrapText="1"/>
    </xf>
    <xf numFmtId="0" fontId="25" fillId="35" borderId="10" xfId="0" applyFont="1" applyFill="1" applyBorder="1" applyAlignment="1">
      <alignment horizontal="justify" vertical="center" wrapText="1"/>
    </xf>
    <xf numFmtId="0" fontId="55" fillId="35" borderId="10" xfId="0" applyFont="1" applyFill="1" applyBorder="1" applyAlignment="1">
      <alignment horizontal="justify" vertical="center" wrapText="1"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56" fillId="0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31" fillId="0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B25">
      <selection activeCell="E29" sqref="E29"/>
    </sheetView>
  </sheetViews>
  <sheetFormatPr defaultColWidth="9.140625" defaultRowHeight="15"/>
  <cols>
    <col min="1" max="1" width="4.421875" style="0" hidden="1" customWidth="1"/>
    <col min="2" max="2" width="57.421875" style="0" customWidth="1"/>
    <col min="3" max="3" width="15.8515625" style="0" customWidth="1"/>
    <col min="4" max="4" width="14.421875" style="0" customWidth="1"/>
    <col min="5" max="5" width="16.00390625" style="0" customWidth="1"/>
    <col min="6" max="6" width="13.7109375" style="0" customWidth="1"/>
    <col min="7" max="7" width="13.57421875" style="0" customWidth="1"/>
  </cols>
  <sheetData>
    <row r="1" ht="15">
      <c r="G1" s="14" t="s">
        <v>42</v>
      </c>
    </row>
    <row r="2" spans="2:5" ht="28.5">
      <c r="B2" s="1" t="s">
        <v>22</v>
      </c>
      <c r="C2" s="1"/>
      <c r="D2" s="1"/>
      <c r="E2" s="1"/>
    </row>
    <row r="4" spans="1:8" ht="47.25">
      <c r="A4" s="5" t="s">
        <v>0</v>
      </c>
      <c r="B4" s="5" t="s">
        <v>1</v>
      </c>
      <c r="C4" s="5" t="s">
        <v>2</v>
      </c>
      <c r="D4" s="5" t="s">
        <v>3</v>
      </c>
      <c r="E4" s="5">
        <v>2014</v>
      </c>
      <c r="F4" s="5">
        <v>2015</v>
      </c>
      <c r="G4" s="5">
        <v>2016</v>
      </c>
      <c r="H4" s="3"/>
    </row>
    <row r="5" spans="1:8" ht="15">
      <c r="A5" s="6">
        <v>0</v>
      </c>
      <c r="B5" s="7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4"/>
    </row>
    <row r="6" spans="1:7" ht="15">
      <c r="A6" s="2">
        <v>1</v>
      </c>
      <c r="B6" s="27" t="s">
        <v>4</v>
      </c>
      <c r="C6" s="34">
        <f>D6+E6+F6+G6</f>
        <v>2436230.77</v>
      </c>
      <c r="D6" s="34">
        <f>D7</f>
        <v>2301680.4</v>
      </c>
      <c r="E6" s="34">
        <f>E7</f>
        <v>134550.37</v>
      </c>
      <c r="F6" s="34">
        <f>F7</f>
        <v>0</v>
      </c>
      <c r="G6" s="34">
        <f>G7</f>
        <v>0</v>
      </c>
    </row>
    <row r="7" spans="1:7" ht="30">
      <c r="A7" s="2">
        <v>2</v>
      </c>
      <c r="B7" s="27" t="s">
        <v>5</v>
      </c>
      <c r="C7" s="34">
        <f>SUM(C8:C12)</f>
        <v>2436230.77</v>
      </c>
      <c r="D7" s="34">
        <f>SUM(D8:D12)</f>
        <v>2301680.4</v>
      </c>
      <c r="E7" s="34">
        <f>SUM(E8:E11)</f>
        <v>134550.37</v>
      </c>
      <c r="F7" s="34">
        <f>SUM(F8:F11)</f>
        <v>0</v>
      </c>
      <c r="G7" s="34">
        <f>SUM(G8:G11)</f>
        <v>0</v>
      </c>
    </row>
    <row r="8" spans="1:7" ht="25.5">
      <c r="A8" s="2">
        <v>3</v>
      </c>
      <c r="B8" s="49" t="s">
        <v>6</v>
      </c>
      <c r="C8" s="35">
        <f aca="true" t="shared" si="0" ref="C8:C47">D8+E8+F8+G8</f>
        <v>600897.28</v>
      </c>
      <c r="D8" s="35">
        <v>600897.28</v>
      </c>
      <c r="E8" s="35">
        <v>0</v>
      </c>
      <c r="F8" s="35">
        <v>0</v>
      </c>
      <c r="G8" s="35">
        <v>0</v>
      </c>
    </row>
    <row r="9" spans="1:7" ht="25.5">
      <c r="A9" s="9">
        <v>4</v>
      </c>
      <c r="B9" s="49" t="s">
        <v>8</v>
      </c>
      <c r="C9" s="35">
        <f t="shared" si="0"/>
        <v>1152798.2</v>
      </c>
      <c r="D9" s="36">
        <v>1152798.2</v>
      </c>
      <c r="E9" s="35">
        <v>0</v>
      </c>
      <c r="F9" s="35">
        <v>0</v>
      </c>
      <c r="G9" s="35">
        <v>0</v>
      </c>
    </row>
    <row r="10" spans="1:7" ht="15">
      <c r="A10" s="9">
        <v>5</v>
      </c>
      <c r="B10" s="49" t="s">
        <v>7</v>
      </c>
      <c r="C10" s="35">
        <f t="shared" si="0"/>
        <v>269100.74</v>
      </c>
      <c r="D10" s="36">
        <v>134550.37</v>
      </c>
      <c r="E10" s="37">
        <v>134550.37</v>
      </c>
      <c r="F10" s="35">
        <v>0</v>
      </c>
      <c r="G10" s="35">
        <v>0</v>
      </c>
    </row>
    <row r="11" spans="1:7" ht="15">
      <c r="A11" s="9">
        <v>6</v>
      </c>
      <c r="B11" s="49" t="s">
        <v>9</v>
      </c>
      <c r="C11" s="35">
        <f t="shared" si="0"/>
        <v>338154.15</v>
      </c>
      <c r="D11" s="36">
        <v>338154.15</v>
      </c>
      <c r="E11" s="35">
        <v>0</v>
      </c>
      <c r="F11" s="35">
        <v>0</v>
      </c>
      <c r="G11" s="35">
        <v>0</v>
      </c>
    </row>
    <row r="12" spans="1:7" s="21" customFormat="1" ht="12.75">
      <c r="A12" s="20"/>
      <c r="B12" s="50" t="s">
        <v>29</v>
      </c>
      <c r="C12" s="29">
        <f t="shared" si="0"/>
        <v>75280.4</v>
      </c>
      <c r="D12" s="30">
        <v>75280.4</v>
      </c>
      <c r="E12" s="29"/>
      <c r="F12" s="29"/>
      <c r="G12" s="29"/>
    </row>
    <row r="13" spans="1:7" s="23" customFormat="1" ht="15">
      <c r="A13" s="22"/>
      <c r="B13" s="27" t="s">
        <v>30</v>
      </c>
      <c r="C13" s="47">
        <f>C14</f>
        <v>158076.44</v>
      </c>
      <c r="D13" s="47">
        <f aca="true" t="shared" si="1" ref="D13:G14">D14</f>
        <v>0</v>
      </c>
      <c r="E13" s="47">
        <f t="shared" si="1"/>
        <v>158076.44</v>
      </c>
      <c r="F13" s="47">
        <f t="shared" si="1"/>
        <v>0</v>
      </c>
      <c r="G13" s="47">
        <f t="shared" si="1"/>
        <v>0</v>
      </c>
    </row>
    <row r="14" spans="1:7" s="23" customFormat="1" ht="30">
      <c r="A14" s="22"/>
      <c r="B14" s="27" t="s">
        <v>5</v>
      </c>
      <c r="C14" s="47">
        <f>C15</f>
        <v>158076.44</v>
      </c>
      <c r="D14" s="47">
        <f>D15</f>
        <v>0</v>
      </c>
      <c r="E14" s="47">
        <f>E15</f>
        <v>158076.44</v>
      </c>
      <c r="F14" s="47">
        <f t="shared" si="1"/>
        <v>0</v>
      </c>
      <c r="G14" s="47">
        <f t="shared" si="1"/>
        <v>0</v>
      </c>
    </row>
    <row r="15" spans="1:7" s="21" customFormat="1" ht="25.5">
      <c r="A15" s="20"/>
      <c r="B15" s="51" t="s">
        <v>31</v>
      </c>
      <c r="C15" s="31">
        <f>E15</f>
        <v>158076.44</v>
      </c>
      <c r="D15" s="32"/>
      <c r="E15" s="31">
        <v>158076.44</v>
      </c>
      <c r="F15" s="31"/>
      <c r="G15" s="31"/>
    </row>
    <row r="16" spans="1:7" s="23" customFormat="1" ht="15">
      <c r="A16" s="22"/>
      <c r="B16" s="27" t="s">
        <v>32</v>
      </c>
      <c r="C16" s="47">
        <f>C17</f>
        <v>12699599.030000001</v>
      </c>
      <c r="D16" s="47">
        <f>D17</f>
        <v>6699599.03</v>
      </c>
      <c r="E16" s="47">
        <f>E17</f>
        <v>6000000</v>
      </c>
      <c r="F16" s="47">
        <f>F17</f>
        <v>0</v>
      </c>
      <c r="G16" s="47">
        <f>G17</f>
        <v>0</v>
      </c>
    </row>
    <row r="17" spans="1:7" s="23" customFormat="1" ht="30">
      <c r="A17" s="22"/>
      <c r="B17" s="27" t="s">
        <v>5</v>
      </c>
      <c r="C17" s="47">
        <f>C18</f>
        <v>12699599.030000001</v>
      </c>
      <c r="D17" s="48">
        <f>D18</f>
        <v>6699599.03</v>
      </c>
      <c r="E17" s="47">
        <f>E18</f>
        <v>6000000</v>
      </c>
      <c r="F17" s="47"/>
      <c r="G17" s="47"/>
    </row>
    <row r="18" spans="1:7" s="19" customFormat="1" ht="12.75">
      <c r="A18" s="18"/>
      <c r="B18" s="51" t="s">
        <v>33</v>
      </c>
      <c r="C18" s="31">
        <f>D18+E18</f>
        <v>12699599.030000001</v>
      </c>
      <c r="D18" s="32">
        <v>6699599.03</v>
      </c>
      <c r="E18" s="33">
        <v>6000000</v>
      </c>
      <c r="F18" s="33"/>
      <c r="G18" s="33"/>
    </row>
    <row r="19" spans="1:7" ht="15">
      <c r="A19" s="9">
        <v>7</v>
      </c>
      <c r="B19" s="27" t="s">
        <v>10</v>
      </c>
      <c r="C19" s="34">
        <f>C22+C20+C29</f>
        <v>97871324.69</v>
      </c>
      <c r="D19" s="34">
        <f>D22+D20+D29</f>
        <v>31765417.459999997</v>
      </c>
      <c r="E19" s="34">
        <f>E22+E20+E29</f>
        <v>52505907.230000004</v>
      </c>
      <c r="F19" s="34">
        <f>F22+F20+F29</f>
        <v>8800000</v>
      </c>
      <c r="G19" s="34">
        <f>G22+G20+G29</f>
        <v>4800000</v>
      </c>
    </row>
    <row r="20" spans="1:7" s="11" customFormat="1" ht="15">
      <c r="A20" s="13">
        <v>8</v>
      </c>
      <c r="B20" s="27" t="s">
        <v>17</v>
      </c>
      <c r="C20" s="34">
        <f>SUM(C21)</f>
        <v>7200000</v>
      </c>
      <c r="D20" s="34">
        <f>SUM(D21)</f>
        <v>1800000</v>
      </c>
      <c r="E20" s="34">
        <f>SUM(E21)</f>
        <v>1800000</v>
      </c>
      <c r="F20" s="34">
        <f>SUM(F21)</f>
        <v>1800000</v>
      </c>
      <c r="G20" s="34">
        <f>SUM(G21)</f>
        <v>1800000</v>
      </c>
    </row>
    <row r="21" spans="1:7" s="11" customFormat="1" ht="45.75" customHeight="1">
      <c r="A21" s="13">
        <v>9</v>
      </c>
      <c r="B21" s="52" t="s">
        <v>19</v>
      </c>
      <c r="C21" s="35">
        <f t="shared" si="0"/>
        <v>7200000</v>
      </c>
      <c r="D21" s="35">
        <v>1800000</v>
      </c>
      <c r="E21" s="35">
        <v>1800000</v>
      </c>
      <c r="F21" s="35">
        <v>1800000</v>
      </c>
      <c r="G21" s="35">
        <v>1800000</v>
      </c>
    </row>
    <row r="22" spans="1:7" ht="30">
      <c r="A22" s="13">
        <v>10</v>
      </c>
      <c r="B22" s="27" t="s">
        <v>5</v>
      </c>
      <c r="C22" s="34">
        <f t="shared" si="0"/>
        <v>80972718.69</v>
      </c>
      <c r="D22" s="34">
        <f>SUM(D23:D28)</f>
        <v>28266811.459999997</v>
      </c>
      <c r="E22" s="34">
        <f>SUM(E23:E28)</f>
        <v>48705907.230000004</v>
      </c>
      <c r="F22" s="34">
        <f>SUM(F23:F25)</f>
        <v>4000000</v>
      </c>
      <c r="G22" s="34">
        <f>SUM(G23:G25)</f>
        <v>0</v>
      </c>
    </row>
    <row r="23" spans="1:7" ht="26.25">
      <c r="A23" s="13">
        <v>11</v>
      </c>
      <c r="B23" s="53" t="s">
        <v>11</v>
      </c>
      <c r="C23" s="35">
        <f t="shared" si="0"/>
        <v>22310186.52</v>
      </c>
      <c r="D23" s="38">
        <v>15810186.52</v>
      </c>
      <c r="E23" s="37">
        <v>6500000</v>
      </c>
      <c r="F23" s="35">
        <v>0</v>
      </c>
      <c r="G23" s="35">
        <v>0</v>
      </c>
    </row>
    <row r="24" spans="1:7" ht="26.25">
      <c r="A24" s="13">
        <v>12</v>
      </c>
      <c r="B24" s="53" t="s">
        <v>12</v>
      </c>
      <c r="C24" s="35">
        <f t="shared" si="0"/>
        <v>13473605.629999999</v>
      </c>
      <c r="D24" s="38">
        <v>2473605.63</v>
      </c>
      <c r="E24" s="37">
        <v>7000000</v>
      </c>
      <c r="F24" s="37">
        <v>4000000</v>
      </c>
      <c r="G24" s="37">
        <v>0</v>
      </c>
    </row>
    <row r="25" spans="1:7" ht="26.25">
      <c r="A25" s="13">
        <v>13</v>
      </c>
      <c r="B25" s="53" t="s">
        <v>13</v>
      </c>
      <c r="C25" s="35">
        <f t="shared" si="0"/>
        <v>166325</v>
      </c>
      <c r="D25" s="38">
        <v>166325</v>
      </c>
      <c r="E25" s="35">
        <v>0</v>
      </c>
      <c r="F25" s="35">
        <v>0</v>
      </c>
      <c r="G25" s="35">
        <v>0</v>
      </c>
    </row>
    <row r="26" spans="1:7" s="12" customFormat="1" ht="15">
      <c r="A26" s="13"/>
      <c r="B26" s="54" t="s">
        <v>25</v>
      </c>
      <c r="C26" s="31">
        <f t="shared" si="0"/>
        <v>8474823.72</v>
      </c>
      <c r="D26" s="39">
        <v>3474823.72</v>
      </c>
      <c r="E26" s="40">
        <v>5000000</v>
      </c>
      <c r="F26" s="40"/>
      <c r="G26" s="31"/>
    </row>
    <row r="27" spans="1:7" s="12" customFormat="1" ht="15">
      <c r="A27" s="13"/>
      <c r="B27" s="54" t="s">
        <v>26</v>
      </c>
      <c r="C27" s="31">
        <f t="shared" si="0"/>
        <v>25205907.23</v>
      </c>
      <c r="D27" s="39">
        <v>1000000</v>
      </c>
      <c r="E27" s="40">
        <v>24205907.23</v>
      </c>
      <c r="F27" s="40"/>
      <c r="G27" s="31"/>
    </row>
    <row r="28" spans="1:7" s="12" customFormat="1" ht="15">
      <c r="A28" s="13"/>
      <c r="B28" s="54" t="s">
        <v>27</v>
      </c>
      <c r="C28" s="31">
        <f t="shared" si="0"/>
        <v>11341870.59</v>
      </c>
      <c r="D28" s="39">
        <v>5341870.59</v>
      </c>
      <c r="E28" s="40">
        <v>6000000</v>
      </c>
      <c r="F28" s="40"/>
      <c r="G28" s="31"/>
    </row>
    <row r="29" spans="1:7" s="12" customFormat="1" ht="15">
      <c r="A29" s="13">
        <v>14</v>
      </c>
      <c r="B29" s="55" t="s">
        <v>20</v>
      </c>
      <c r="C29" s="41">
        <f>SUM(C30:C32)</f>
        <v>9698606</v>
      </c>
      <c r="D29" s="41">
        <f>SUM(D30:D32)</f>
        <v>1698606</v>
      </c>
      <c r="E29" s="41">
        <f>SUM(E30)</f>
        <v>2000000</v>
      </c>
      <c r="F29" s="41">
        <f>SUM(F30)</f>
        <v>3000000</v>
      </c>
      <c r="G29" s="42">
        <f>SUM(G30)</f>
        <v>3000000</v>
      </c>
    </row>
    <row r="30" spans="1:7" s="12" customFormat="1" ht="39">
      <c r="A30" s="13">
        <v>15</v>
      </c>
      <c r="B30" s="53" t="s">
        <v>21</v>
      </c>
      <c r="C30" s="35">
        <f t="shared" si="0"/>
        <v>9000000</v>
      </c>
      <c r="D30" s="38">
        <v>1000000</v>
      </c>
      <c r="E30" s="35">
        <v>2000000</v>
      </c>
      <c r="F30" s="35">
        <v>3000000</v>
      </c>
      <c r="G30" s="35">
        <v>3000000</v>
      </c>
    </row>
    <row r="31" spans="1:7" s="17" customFormat="1" ht="25.5">
      <c r="A31" s="16"/>
      <c r="B31" s="54" t="s">
        <v>23</v>
      </c>
      <c r="C31" s="43">
        <f>D31</f>
        <v>218608</v>
      </c>
      <c r="D31" s="44">
        <v>218608</v>
      </c>
      <c r="E31" s="45"/>
      <c r="F31" s="45"/>
      <c r="G31" s="45"/>
    </row>
    <row r="32" spans="1:7" s="17" customFormat="1" ht="15">
      <c r="A32" s="16"/>
      <c r="B32" s="54" t="s">
        <v>24</v>
      </c>
      <c r="C32" s="43">
        <f>D32</f>
        <v>479998</v>
      </c>
      <c r="D32" s="44">
        <v>479998</v>
      </c>
      <c r="E32" s="45"/>
      <c r="F32" s="45"/>
      <c r="G32" s="45"/>
    </row>
    <row r="33" spans="1:7" s="25" customFormat="1" ht="15">
      <c r="A33" s="24"/>
      <c r="B33" s="27" t="s">
        <v>34</v>
      </c>
      <c r="C33" s="47">
        <f aca="true" t="shared" si="2" ref="C33:G34">C34</f>
        <v>131002621.38</v>
      </c>
      <c r="D33" s="47">
        <f t="shared" si="2"/>
        <v>2988533</v>
      </c>
      <c r="E33" s="47">
        <f t="shared" si="2"/>
        <v>128014088.38</v>
      </c>
      <c r="F33" s="47">
        <f t="shared" si="2"/>
        <v>0</v>
      </c>
      <c r="G33" s="47">
        <f t="shared" si="2"/>
        <v>0</v>
      </c>
    </row>
    <row r="34" spans="1:7" s="25" customFormat="1" ht="30">
      <c r="A34" s="24"/>
      <c r="B34" s="27" t="s">
        <v>5</v>
      </c>
      <c r="C34" s="47">
        <f t="shared" si="2"/>
        <v>131002621.38</v>
      </c>
      <c r="D34" s="47">
        <f t="shared" si="2"/>
        <v>2988533</v>
      </c>
      <c r="E34" s="47">
        <f t="shared" si="2"/>
        <v>128014088.38</v>
      </c>
      <c r="F34" s="47">
        <f t="shared" si="2"/>
        <v>0</v>
      </c>
      <c r="G34" s="47">
        <f t="shared" si="2"/>
        <v>0</v>
      </c>
    </row>
    <row r="35" spans="1:7" s="17" customFormat="1" ht="14.25">
      <c r="A35" s="16"/>
      <c r="B35" s="51" t="s">
        <v>35</v>
      </c>
      <c r="C35" s="31">
        <f>D35+E35</f>
        <v>131002621.38</v>
      </c>
      <c r="D35" s="32">
        <v>2988533</v>
      </c>
      <c r="E35" s="31">
        <v>128014088.38</v>
      </c>
      <c r="F35" s="31"/>
      <c r="G35" s="31"/>
    </row>
    <row r="36" spans="1:7" ht="15">
      <c r="A36" s="13">
        <v>16</v>
      </c>
      <c r="B36" s="27" t="s">
        <v>14</v>
      </c>
      <c r="C36" s="34">
        <f t="shared" si="0"/>
        <v>101598398.7</v>
      </c>
      <c r="D36" s="34">
        <f>D37</f>
        <v>33225396</v>
      </c>
      <c r="E36" s="34">
        <f>E37</f>
        <v>68373002.7</v>
      </c>
      <c r="F36" s="34">
        <f>F37</f>
        <v>0</v>
      </c>
      <c r="G36" s="34">
        <f>G37</f>
        <v>0</v>
      </c>
    </row>
    <row r="37" spans="1:7" ht="30">
      <c r="A37" s="13">
        <v>17</v>
      </c>
      <c r="B37" s="27" t="s">
        <v>5</v>
      </c>
      <c r="C37" s="34">
        <f t="shared" si="0"/>
        <v>101598398.7</v>
      </c>
      <c r="D37" s="34">
        <f>SUM(D38:D40)</f>
        <v>33225396</v>
      </c>
      <c r="E37" s="34">
        <f>SUM(E38:E40)</f>
        <v>68373002.7</v>
      </c>
      <c r="F37" s="34">
        <f>SUM(F38:F39)</f>
        <v>0</v>
      </c>
      <c r="G37" s="34">
        <f>SUM(G38:G39)</f>
        <v>0</v>
      </c>
    </row>
    <row r="38" spans="1:7" ht="26.25">
      <c r="A38" s="13">
        <v>18</v>
      </c>
      <c r="B38" s="53" t="s">
        <v>15</v>
      </c>
      <c r="C38" s="35">
        <f t="shared" si="0"/>
        <v>25146811</v>
      </c>
      <c r="D38" s="38">
        <v>15146811</v>
      </c>
      <c r="E38" s="37">
        <v>10000000</v>
      </c>
      <c r="F38" s="35">
        <v>0</v>
      </c>
      <c r="G38" s="35">
        <v>0</v>
      </c>
    </row>
    <row r="39" spans="1:7" ht="26.25">
      <c r="A39" s="13">
        <v>19</v>
      </c>
      <c r="B39" s="53" t="s">
        <v>16</v>
      </c>
      <c r="C39" s="35">
        <f t="shared" si="0"/>
        <v>35778585</v>
      </c>
      <c r="D39" s="38">
        <v>18078585</v>
      </c>
      <c r="E39" s="37">
        <v>17700000</v>
      </c>
      <c r="F39" s="35">
        <v>0</v>
      </c>
      <c r="G39" s="35">
        <v>0</v>
      </c>
    </row>
    <row r="40" spans="1:7" s="12" customFormat="1" ht="26.25">
      <c r="A40" s="13"/>
      <c r="B40" s="54" t="s">
        <v>28</v>
      </c>
      <c r="C40" s="31">
        <f t="shared" si="0"/>
        <v>40673002.7</v>
      </c>
      <c r="D40" s="44"/>
      <c r="E40" s="31">
        <v>40673002.7</v>
      </c>
      <c r="F40" s="45"/>
      <c r="G40" s="45"/>
    </row>
    <row r="41" spans="1:7" ht="15">
      <c r="A41" s="13">
        <v>20</v>
      </c>
      <c r="B41" s="27" t="s">
        <v>18</v>
      </c>
      <c r="C41" s="34">
        <f t="shared" si="0"/>
        <v>18450000</v>
      </c>
      <c r="D41" s="34">
        <f>D42</f>
        <v>4550000</v>
      </c>
      <c r="E41" s="34">
        <f>E42</f>
        <v>7650000</v>
      </c>
      <c r="F41" s="34">
        <f>F42</f>
        <v>6250000</v>
      </c>
      <c r="G41" s="34">
        <f>G42</f>
        <v>0</v>
      </c>
    </row>
    <row r="42" spans="1:7" ht="15">
      <c r="A42" s="13">
        <v>21</v>
      </c>
      <c r="B42" s="27" t="s">
        <v>17</v>
      </c>
      <c r="C42" s="34">
        <f t="shared" si="0"/>
        <v>18450000</v>
      </c>
      <c r="D42" s="34">
        <f>SUM(D43:D47)</f>
        <v>4550000</v>
      </c>
      <c r="E42" s="34">
        <f>SUM(E43:E47)</f>
        <v>7650000</v>
      </c>
      <c r="F42" s="34">
        <f>SUM(F43:F47)</f>
        <v>6250000</v>
      </c>
      <c r="G42" s="34">
        <f>SUM(G43:G47)</f>
        <v>0</v>
      </c>
    </row>
    <row r="43" spans="1:7" ht="15">
      <c r="A43" s="13">
        <v>22</v>
      </c>
      <c r="B43" s="56" t="s">
        <v>36</v>
      </c>
      <c r="C43" s="35">
        <f t="shared" si="0"/>
        <v>5000000</v>
      </c>
      <c r="D43" s="35">
        <v>1000000</v>
      </c>
      <c r="E43" s="35">
        <v>2000000</v>
      </c>
      <c r="F43" s="35">
        <v>2000000</v>
      </c>
      <c r="G43" s="35">
        <v>0</v>
      </c>
    </row>
    <row r="44" spans="1:7" ht="25.5">
      <c r="A44" s="13">
        <v>23</v>
      </c>
      <c r="B44" s="56" t="s">
        <v>37</v>
      </c>
      <c r="C44" s="35">
        <f t="shared" si="0"/>
        <v>4400000</v>
      </c>
      <c r="D44" s="37">
        <v>1500000</v>
      </c>
      <c r="E44" s="35">
        <v>1400000</v>
      </c>
      <c r="F44" s="35">
        <v>1500000</v>
      </c>
      <c r="G44" s="35">
        <v>0</v>
      </c>
    </row>
    <row r="45" spans="1:7" ht="25.5">
      <c r="A45" s="13">
        <v>24</v>
      </c>
      <c r="B45" s="56" t="s">
        <v>38</v>
      </c>
      <c r="C45" s="35">
        <f t="shared" si="0"/>
        <v>3000000</v>
      </c>
      <c r="D45" s="37">
        <v>500000</v>
      </c>
      <c r="E45" s="35">
        <v>1500000</v>
      </c>
      <c r="F45" s="35">
        <v>1000000</v>
      </c>
      <c r="G45" s="35">
        <v>0</v>
      </c>
    </row>
    <row r="46" spans="1:7" ht="25.5">
      <c r="A46" s="13">
        <v>25</v>
      </c>
      <c r="B46" s="56" t="s">
        <v>39</v>
      </c>
      <c r="C46" s="35">
        <f t="shared" si="0"/>
        <v>3800000</v>
      </c>
      <c r="D46" s="46">
        <v>800000</v>
      </c>
      <c r="E46" s="35">
        <v>2000000</v>
      </c>
      <c r="F46" s="35">
        <v>1000000</v>
      </c>
      <c r="G46" s="35">
        <v>0</v>
      </c>
    </row>
    <row r="47" spans="1:7" s="10" customFormat="1" ht="38.25">
      <c r="A47" s="13">
        <v>26</v>
      </c>
      <c r="B47" s="56" t="s">
        <v>40</v>
      </c>
      <c r="C47" s="35">
        <f t="shared" si="0"/>
        <v>2250000</v>
      </c>
      <c r="D47" s="46">
        <v>750000</v>
      </c>
      <c r="E47" s="35">
        <v>750000</v>
      </c>
      <c r="F47" s="35">
        <v>750000</v>
      </c>
      <c r="G47" s="35">
        <v>0</v>
      </c>
    </row>
    <row r="48" spans="1:7" s="28" customFormat="1" ht="15">
      <c r="A48" s="26"/>
      <c r="B48" s="27" t="s">
        <v>41</v>
      </c>
      <c r="C48" s="34">
        <f>C6+C13+C16+C19+C33+C36</f>
        <v>345766251.01</v>
      </c>
      <c r="D48" s="34">
        <f>D6+D13+D16+D19+D33+D36</f>
        <v>76980625.89</v>
      </c>
      <c r="E48" s="34">
        <f>E6+E13+E16+E19+E33+E36</f>
        <v>255185625.12</v>
      </c>
      <c r="F48" s="34">
        <f>F6+F13+F16+F19+F33+F36</f>
        <v>8800000</v>
      </c>
      <c r="G48" s="34">
        <f>G6+G13+G16+G19+G33+G36</f>
        <v>4800000</v>
      </c>
    </row>
    <row r="49" spans="2:7" s="4" customFormat="1" ht="15">
      <c r="B49" s="3"/>
      <c r="C49" s="15"/>
      <c r="D49" s="15"/>
      <c r="E49" s="15"/>
      <c r="F49" s="15"/>
      <c r="G49" s="15"/>
    </row>
    <row r="50" spans="2:7" s="4" customFormat="1" ht="15">
      <c r="B50" s="3"/>
      <c r="C50" s="15"/>
      <c r="D50" s="15"/>
      <c r="E50" s="15"/>
      <c r="F50" s="15"/>
      <c r="G50" s="15"/>
    </row>
    <row r="51" spans="2:7" s="4" customFormat="1" ht="15">
      <c r="B51" s="3"/>
      <c r="C51" s="15"/>
      <c r="D51" s="15"/>
      <c r="E51" s="15"/>
      <c r="F51" s="15"/>
      <c r="G51" s="15"/>
    </row>
    <row r="52" spans="3:7" ht="15">
      <c r="C52" s="8"/>
      <c r="D52" s="8"/>
      <c r="E52" s="8"/>
      <c r="F52" s="8"/>
      <c r="G52" s="8"/>
    </row>
    <row r="53" spans="3:7" ht="15">
      <c r="C53" s="8"/>
      <c r="D53" s="8"/>
      <c r="E53" s="8"/>
      <c r="F53" s="8"/>
      <c r="G53" s="8"/>
    </row>
  </sheetData>
  <sheetProtection/>
  <printOptions/>
  <pageMargins left="0.7" right="0.7" top="0.26" bottom="0.34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</cp:lastModifiedBy>
  <cp:lastPrinted>2013-11-19T07:15:45Z</cp:lastPrinted>
  <dcterms:created xsi:type="dcterms:W3CDTF">2013-04-04T09:34:11Z</dcterms:created>
  <dcterms:modified xsi:type="dcterms:W3CDTF">2013-11-19T07:15:47Z</dcterms:modified>
  <cp:category/>
  <cp:version/>
  <cp:contentType/>
  <cp:contentStatus/>
</cp:coreProperties>
</file>