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1"/>
  </bookViews>
  <sheets>
    <sheet name="ANEXA 12-FARA ZERO SF" sheetId="1" r:id="rId1"/>
    <sheet name="ANEXA 12-FARA O-SD" sheetId="2" r:id="rId2"/>
  </sheets>
  <definedNames/>
  <calcPr fullCalcOnLoad="1"/>
</workbook>
</file>

<file path=xl/sharedStrings.xml><?xml version="1.0" encoding="utf-8"?>
<sst xmlns="http://schemas.openxmlformats.org/spreadsheetml/2006/main" count="528" uniqueCount="279">
  <si>
    <t xml:space="preserve"> VENITURI – TOTAL </t>
  </si>
  <si>
    <t>000102</t>
  </si>
  <si>
    <t xml:space="preserve">I. VENITURI CURENTE </t>
  </si>
  <si>
    <t>000202</t>
  </si>
  <si>
    <t xml:space="preserve">A. VENITURI FISCALE </t>
  </si>
  <si>
    <t>000302</t>
  </si>
  <si>
    <t xml:space="preserve">A1. IMPOZIT PE VENIT, PROFIT SI CASTIGURI DIN CAPITAL </t>
  </si>
  <si>
    <t>000402</t>
  </si>
  <si>
    <t xml:space="preserve"> A1.1. IMPOZIT PE VENIT, PROFIT SI CASTIGURI DIN CAPITAL DE LA PERSOANE JURIDICE </t>
  </si>
  <si>
    <t>000502</t>
  </si>
  <si>
    <t>Impozit pe profit  (cod 010201)</t>
  </si>
  <si>
    <t>0102</t>
  </si>
  <si>
    <t>010201</t>
  </si>
  <si>
    <t>A1.2. IMPOZIT PE VENIT, PROFIT SI CASTIGURI DIN CAPITAL  DE LA PERSOANE FIZICE( cod 0302+0402)</t>
  </si>
  <si>
    <t>030002</t>
  </si>
  <si>
    <t>Impozit pe venit (cod 030218)</t>
  </si>
  <si>
    <t>0302</t>
  </si>
  <si>
    <t>Impozitul pe veniturile din transferul proprietatilor imobiliare din patrimoniul personal</t>
  </si>
  <si>
    <t>030218</t>
  </si>
  <si>
    <t>Cote si sume defalcate din impozitul pe venit (cod 040201+040204)</t>
  </si>
  <si>
    <t>0402</t>
  </si>
  <si>
    <t>040201</t>
  </si>
  <si>
    <t>040204</t>
  </si>
  <si>
    <t>A1.3. ALTE IMPOZITE PE VENIT, PROFIT SI CASTIGURI DIN CAPITAL(cod 0502)</t>
  </si>
  <si>
    <t>050002</t>
  </si>
  <si>
    <t>Alte impozite pe venit, profit si castiguri din capital de la persoane fizice (cod 050250)</t>
  </si>
  <si>
    <t>0502</t>
  </si>
  <si>
    <t>050250</t>
  </si>
  <si>
    <t>A3. IMPOZITE SI TAXE PE PROPRIETATE (cod 0702)</t>
  </si>
  <si>
    <t>070002</t>
  </si>
  <si>
    <t>Impozite si taxe pe proprietate (cod 070201+070202+070203+070250)</t>
  </si>
  <si>
    <t>0702</t>
  </si>
  <si>
    <t>070201</t>
  </si>
  <si>
    <t>07020101</t>
  </si>
  <si>
    <t>07020102</t>
  </si>
  <si>
    <t>Impozit si taxa pe teren  (cod 07020201+07020202+07020203)</t>
  </si>
  <si>
    <t>070202</t>
  </si>
  <si>
    <t>07020201</t>
  </si>
  <si>
    <t>07020202</t>
  </si>
  <si>
    <t>07020203</t>
  </si>
  <si>
    <t>Taxe judiciare de timbru si alte taxe de timbru restante la bugetele locale</t>
  </si>
  <si>
    <t>070203</t>
  </si>
  <si>
    <t>Alte impozite si taxe pe proprietate</t>
  </si>
  <si>
    <t>070250</t>
  </si>
  <si>
    <t>A4.IMPOZITE SI TAXE PE BUNURI SI SERVICII (cod 1102+1202+1502+1602)</t>
  </si>
  <si>
    <t>100002</t>
  </si>
  <si>
    <t>Sume defalcate din TVA (cod 110201 la 110207)</t>
  </si>
  <si>
    <t>1102</t>
  </si>
  <si>
    <t>110202</t>
  </si>
  <si>
    <t>110206</t>
  </si>
  <si>
    <t>Alte impozite si taxe generale pe bunuri si servicii (cod 120207)</t>
  </si>
  <si>
    <t>1202</t>
  </si>
  <si>
    <t>Taxe hoteliere</t>
  </si>
  <si>
    <t>120207</t>
  </si>
  <si>
    <t>Taxe pe servicii specifice (cod 150201+150250)</t>
  </si>
  <si>
    <t>1502</t>
  </si>
  <si>
    <t>150201</t>
  </si>
  <si>
    <t>150250</t>
  </si>
  <si>
    <t>Taxe pe utilizarea bunurilor, autorizarea utilizarii bunurilor sau pe desfasurarea de activitati    (cod 160202+160203+160250)</t>
  </si>
  <si>
    <t>1602</t>
  </si>
  <si>
    <t>Impozit pe mijloacele  de transport  (cod 16020201+16020202)</t>
  </si>
  <si>
    <t>160202</t>
  </si>
  <si>
    <t>16020201</t>
  </si>
  <si>
    <t>16020202</t>
  </si>
  <si>
    <t>Taxe si tarife pentru eliberarea de licente si autorizatii de functionare</t>
  </si>
  <si>
    <t>160203</t>
  </si>
  <si>
    <t>Alte taxe pe utilizarea bunurilor, autorizarea utilizarii bunurilor sau pe desfasurarea de activitati</t>
  </si>
  <si>
    <t>160250</t>
  </si>
  <si>
    <t xml:space="preserve"> A6. ALTE IMPOZITE SI TAXE FISCALE</t>
  </si>
  <si>
    <t>180002</t>
  </si>
  <si>
    <t>Alte impozite si taxe fiscale (cod 180250)</t>
  </si>
  <si>
    <t>1802</t>
  </si>
  <si>
    <t>180250</t>
  </si>
  <si>
    <t xml:space="preserve">C.   VENITURI NEFISCALE </t>
  </si>
  <si>
    <t>290002</t>
  </si>
  <si>
    <t>C1.  VENITURI DIN PROPRIETATE (cod 3002+3102)</t>
  </si>
  <si>
    <t>300002</t>
  </si>
  <si>
    <t>Venituri din proprietate (cod 300201 la 300250)</t>
  </si>
  <si>
    <t>3002</t>
  </si>
  <si>
    <t>300205</t>
  </si>
  <si>
    <t>Alte venituri din proprietate</t>
  </si>
  <si>
    <t>300250</t>
  </si>
  <si>
    <t>C2.VANZARI DE BUNURI SI SERVICII  (cod 3302+3402+3502+3602+3702)</t>
  </si>
  <si>
    <t>330002</t>
  </si>
  <si>
    <t>Venituri din prestari de servicii si alte activitati  (cod 330208+330210+330212+330224+330227+330228+330250)</t>
  </si>
  <si>
    <t>3302</t>
  </si>
  <si>
    <t>330208</t>
  </si>
  <si>
    <t>330210</t>
  </si>
  <si>
    <t>330250</t>
  </si>
  <si>
    <t>Venituri din taxe administrative, eliberari permise  (cod 340202+340250)</t>
  </si>
  <si>
    <t>3402</t>
  </si>
  <si>
    <t>340202</t>
  </si>
  <si>
    <t>340250</t>
  </si>
  <si>
    <t>Amenzi, penalitati si confiscari  (cod 350201+350202+350203+350250)</t>
  </si>
  <si>
    <t>3502</t>
  </si>
  <si>
    <t>350201</t>
  </si>
  <si>
    <t>350202</t>
  </si>
  <si>
    <t>350250</t>
  </si>
  <si>
    <t>Diverse venituri (cod 360201+360205+360211+360250))</t>
  </si>
  <si>
    <t>3602</t>
  </si>
  <si>
    <t>360206</t>
  </si>
  <si>
    <t>360211</t>
  </si>
  <si>
    <t>360250</t>
  </si>
  <si>
    <t>Transferuri voluntare, altele decat subventiile (cod 370201+370250)</t>
  </si>
  <si>
    <t>3702</t>
  </si>
  <si>
    <t>370201</t>
  </si>
  <si>
    <t>Vărsăminte din secţiunea de funcţionare pentru finanţarea secţiunii de dezvoltare a bugetului local (cu semnul minus)</t>
  </si>
  <si>
    <t>370203</t>
  </si>
  <si>
    <t>Vărsăminte din secţiunea de funcţionare</t>
  </si>
  <si>
    <t>370204</t>
  </si>
  <si>
    <t>370250</t>
  </si>
  <si>
    <t>II. VENITURI DIN CAPITAL (cod 3902)</t>
  </si>
  <si>
    <t>390002</t>
  </si>
  <si>
    <t>Venituri din valorificarea unor bunuri (cod 390201+390203+390204+390207)</t>
  </si>
  <si>
    <t>3902</t>
  </si>
  <si>
    <t>390201</t>
  </si>
  <si>
    <t>390203</t>
  </si>
  <si>
    <t>390207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</si>
  <si>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</si>
  <si>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390210</t>
  </si>
  <si>
    <t>III.OPERATIUNI FINANCIARE (cod 4002)</t>
  </si>
  <si>
    <t>400002</t>
  </si>
  <si>
    <t>Incasari din rambursarea imprumuturilor acordate (cod 400206+400207+400210+400211+400250)</t>
  </si>
  <si>
    <t>4002</t>
  </si>
  <si>
    <t xml:space="preserve">Sume din excedentul bugetului local utilizate pentru finanţarea cheltuielilor secţiunii de dezvoltare                                                                                                                                                     </t>
  </si>
  <si>
    <t>400214</t>
  </si>
  <si>
    <t xml:space="preserve">IV. SUBVENTII </t>
  </si>
  <si>
    <t>410002</t>
  </si>
  <si>
    <t>SUBVENTII DE LA ALTE NIVELE ALE ADMINISTRATIEI PUBLICE (cod 4202+4302+4502)</t>
  </si>
  <si>
    <t>420002</t>
  </si>
  <si>
    <t>Subventii de la bugetul de stat (cod 420201 la 420241)</t>
  </si>
  <si>
    <t>4202</t>
  </si>
  <si>
    <t>420210</t>
  </si>
  <si>
    <t>Subventii pentru reabilitarea termica a cladirilor de locuit</t>
  </si>
  <si>
    <t>420212</t>
  </si>
  <si>
    <t>Subventii pentru finantarea programelor  multianuale prioritare de mediu si gospodarire a apelor</t>
  </si>
  <si>
    <t>420213</t>
  </si>
  <si>
    <t>Subventii de la bugetul de stat catre bugetele locale necesare sustinerii derularii proiectelor finantate din fonduri externe nerambursabile (FEN) postaderare</t>
  </si>
  <si>
    <t>420220</t>
  </si>
  <si>
    <t>420229</t>
  </si>
  <si>
    <t>Subventii pentru compensarea cresterilor neprevizionate ale preturilor la combustibili</t>
  </si>
  <si>
    <t>420232</t>
  </si>
  <si>
    <t>Subventii pentru acordarea ajutorului pentru incalzirea locuintei cu lemne, carbuni, combustibili petrolieri</t>
  </si>
  <si>
    <t>420234</t>
  </si>
  <si>
    <t>Subventii din bugetul de stat pentru finantarea sanatatii</t>
  </si>
  <si>
    <t>420241</t>
  </si>
  <si>
    <t>Subventii de la alte administratii  (cod 430201+430204+430207+430208)</t>
  </si>
  <si>
    <t>4302</t>
  </si>
  <si>
    <t>Subventii de la bugetul asigurarilor pentru somaj catre bugetele locale, pentru finantarea programelor pentru ocuparea temporara a fortei de munca si subventionarea locurilor de munca</t>
  </si>
  <si>
    <t>430204</t>
  </si>
  <si>
    <t>Sume primite de la UE in cadrul platilor efectuate( cod 450201la 450216)</t>
  </si>
  <si>
    <t>4502</t>
  </si>
  <si>
    <t>Fondul European de Dezvoltare Regionala</t>
  </si>
  <si>
    <t>450201</t>
  </si>
  <si>
    <t>Sume primite in contul platilor efectuate in anul curent</t>
  </si>
  <si>
    <t>45020101</t>
  </si>
  <si>
    <t>Sume primite in contul platilor efectuate in anii anteriori</t>
  </si>
  <si>
    <t>45020102</t>
  </si>
  <si>
    <t>Fond European de Dezvoltare Regionala Prefinantare</t>
  </si>
  <si>
    <t>45020103</t>
  </si>
  <si>
    <t>Fondul Social European</t>
  </si>
  <si>
    <t>450202</t>
  </si>
  <si>
    <t>45020201</t>
  </si>
  <si>
    <t>45020202</t>
  </si>
  <si>
    <t>Fond Social European Prefinantare</t>
  </si>
  <si>
    <t>45020203</t>
  </si>
  <si>
    <t>5002</t>
  </si>
  <si>
    <t>5102</t>
  </si>
  <si>
    <t>5402</t>
  </si>
  <si>
    <t>5602</t>
  </si>
  <si>
    <t>6102</t>
  </si>
  <si>
    <t>6502</t>
  </si>
  <si>
    <t>6602</t>
  </si>
  <si>
    <t>6702</t>
  </si>
  <si>
    <t>6802</t>
  </si>
  <si>
    <t>7002</t>
  </si>
  <si>
    <t>7402</t>
  </si>
  <si>
    <t>8002</t>
  </si>
  <si>
    <t>8102</t>
  </si>
  <si>
    <t>8402</t>
  </si>
  <si>
    <t>DENUMIREA INDICATORILOR</t>
  </si>
  <si>
    <t>COD</t>
  </si>
  <si>
    <t>BUGET 2012</t>
  </si>
  <si>
    <t>PREVEDERI SEM.I 2012</t>
  </si>
  <si>
    <t>REALIZAT  30.06.2012</t>
  </si>
  <si>
    <t>1</t>
  </si>
  <si>
    <t>2</t>
  </si>
  <si>
    <t>PROCENT</t>
  </si>
  <si>
    <t>Cote defalcate din impozitul pe venit</t>
  </si>
  <si>
    <t>PREVEDERI SEM. I 2012</t>
  </si>
  <si>
    <t>BUGET    2012</t>
  </si>
  <si>
    <r>
      <t xml:space="preserve"> </t>
    </r>
    <r>
      <rPr>
        <sz val="8"/>
        <rFont val="Arial"/>
        <family val="2"/>
      </rPr>
      <t>Impozit pe profit de la agentii economici</t>
    </r>
  </si>
  <si>
    <r>
      <t xml:space="preserve"> </t>
    </r>
    <r>
      <rPr>
        <sz val="8"/>
        <rFont val="Arial"/>
        <family val="2"/>
      </rPr>
      <t>Sume alocate din cotele defalcate din impozitul pe venit  pentru echilibrarea bugetelor locale</t>
    </r>
  </si>
  <si>
    <r>
      <t xml:space="preserve">  </t>
    </r>
    <r>
      <rPr>
        <sz val="8"/>
        <rFont val="Arial"/>
        <family val="2"/>
      </rPr>
      <t>Alte impozite pe venit, profit si castiguri din capital</t>
    </r>
  </si>
  <si>
    <r>
      <t xml:space="preserve">   </t>
    </r>
    <r>
      <rPr>
        <sz val="8"/>
        <rFont val="Arial"/>
        <family val="2"/>
      </rPr>
      <t>Impozit si taxa pe cladiri (cod 07020101+07020102)</t>
    </r>
  </si>
  <si>
    <r>
      <t xml:space="preserve">      </t>
    </r>
    <r>
      <rPr>
        <sz val="8"/>
        <rFont val="Arial"/>
        <family val="2"/>
      </rPr>
      <t>Impozitul pe cladiri de la persoane fizice</t>
    </r>
  </si>
  <si>
    <r>
      <t xml:space="preserve">  </t>
    </r>
    <r>
      <rPr>
        <sz val="8"/>
        <rFont val="Arial"/>
        <family val="2"/>
      </rPr>
      <t>Impozit si taxa  pe cladiri de la persoane juridice</t>
    </r>
  </si>
  <si>
    <r>
      <t xml:space="preserve">    </t>
    </r>
    <r>
      <rPr>
        <sz val="8"/>
        <rFont val="Arial"/>
        <family val="2"/>
      </rPr>
      <t>Impozitul pe terenuri de la persoane fizice</t>
    </r>
  </si>
  <si>
    <r>
      <t xml:space="preserve">    </t>
    </r>
    <r>
      <rPr>
        <sz val="8"/>
        <rFont val="Arial"/>
        <family val="2"/>
      </rPr>
      <t>Impozit si taxa  pe teren  de la persoane juridice</t>
    </r>
  </si>
  <si>
    <r>
      <t xml:space="preserve">    </t>
    </r>
    <r>
      <rPr>
        <sz val="8"/>
        <rFont val="Arial"/>
        <family val="2"/>
      </rPr>
      <t>Impozitul pe terenul extravilan</t>
    </r>
  </si>
  <si>
    <r>
      <t xml:space="preserve">  </t>
    </r>
    <r>
      <rPr>
        <sz val="8"/>
        <rFont val="Arial"/>
        <family val="2"/>
      </rPr>
      <t>Sume defalcate din taxa pe valoarea adaugata pentru finantarea cheltuielilor descentralizate la nivelul comunelor, oraselor, municipiilor, sectoarelor  si Municipiului Bucuresti</t>
    </r>
  </si>
  <si>
    <r>
      <t xml:space="preserve">   </t>
    </r>
    <r>
      <rPr>
        <sz val="8"/>
        <rFont val="Arial"/>
        <family val="2"/>
      </rPr>
      <t>Sume defalcate din taxa pe valoarea adaugata  pentru echilibrarea bugetelor locale</t>
    </r>
  </si>
  <si>
    <r>
      <t xml:space="preserve">     </t>
    </r>
    <r>
      <rPr>
        <sz val="8"/>
        <rFont val="Arial"/>
        <family val="2"/>
      </rPr>
      <t>Impozit pe spectacole</t>
    </r>
  </si>
  <si>
    <r>
      <t xml:space="preserve">     </t>
    </r>
    <r>
      <rPr>
        <sz val="8"/>
        <rFont val="Arial"/>
        <family val="2"/>
      </rPr>
      <t>Alte taxe pe servicii specifice</t>
    </r>
  </si>
  <si>
    <r>
      <t xml:space="preserve">    </t>
    </r>
    <r>
      <rPr>
        <sz val="8"/>
        <rFont val="Arial"/>
        <family val="2"/>
      </rPr>
      <t>Impozit pe mijloacele de transport detinute de persoane fizice</t>
    </r>
  </si>
  <si>
    <r>
      <t xml:space="preserve">    </t>
    </r>
    <r>
      <rPr>
        <sz val="8"/>
        <rFont val="Arial"/>
        <family val="2"/>
      </rPr>
      <t>Impozit pe  mijloacele de transport detinute de persoane juridice</t>
    </r>
  </si>
  <si>
    <r>
      <t xml:space="preserve">        </t>
    </r>
    <r>
      <rPr>
        <sz val="8"/>
        <rFont val="Arial"/>
        <family val="2"/>
      </rPr>
      <t>Alte impozite si taxe</t>
    </r>
  </si>
  <si>
    <r>
      <t xml:space="preserve"> </t>
    </r>
    <r>
      <rPr>
        <sz val="8"/>
        <rFont val="Arial"/>
        <family val="2"/>
      </rPr>
      <t>Venituri din concesiuni si inchideri</t>
    </r>
  </si>
  <si>
    <r>
      <t xml:space="preserve">  </t>
    </r>
    <r>
      <rPr>
        <sz val="8"/>
        <rFont val="Arial"/>
        <family val="2"/>
      </rPr>
      <t>Venituri din prestari de servicii</t>
    </r>
  </si>
  <si>
    <r>
      <t xml:space="preserve">  </t>
    </r>
    <r>
      <rPr>
        <sz val="8"/>
        <rFont val="Arial"/>
        <family val="2"/>
      </rPr>
      <t>Contributia parintilor sau sustinatorilor legali pentru intretinerea copiilor in crese</t>
    </r>
  </si>
  <si>
    <r>
      <t xml:space="preserve">   </t>
    </r>
    <r>
      <rPr>
        <sz val="8"/>
        <rFont val="Arial"/>
        <family val="2"/>
      </rPr>
      <t>Alte venituri din prestari de servicii si alte activitati</t>
    </r>
  </si>
  <si>
    <r>
      <t xml:space="preserve">  </t>
    </r>
    <r>
      <rPr>
        <sz val="8"/>
        <rFont val="Arial"/>
        <family val="2"/>
      </rPr>
      <t>Taxe extrajudiciare de timbru</t>
    </r>
  </si>
  <si>
    <r>
      <t xml:space="preserve">  </t>
    </r>
    <r>
      <rPr>
        <sz val="8"/>
        <rFont val="Arial"/>
        <family val="2"/>
      </rPr>
      <t>Alte venituri din taxe administrative, eliberari permise</t>
    </r>
  </si>
  <si>
    <r>
      <t xml:space="preserve">   </t>
    </r>
    <r>
      <rPr>
        <sz val="8"/>
        <rFont val="Arial"/>
        <family val="2"/>
      </rPr>
      <t>Venituri din amenzi si alte sanctiuni aplicate potrivit dispozitiilor legale</t>
    </r>
  </si>
  <si>
    <r>
      <t xml:space="preserve">    </t>
    </r>
    <r>
      <rPr>
        <sz val="8"/>
        <rFont val="Arial"/>
        <family val="2"/>
      </rPr>
      <t>Penalitati pentru nedepunerea sau depunerea cu intarziere declaratiei de impozite si taxe</t>
    </r>
  </si>
  <si>
    <r>
      <t xml:space="preserve">   </t>
    </r>
    <r>
      <rPr>
        <sz val="8"/>
        <rFont val="Arial"/>
        <family val="2"/>
      </rPr>
      <t>Alte amenzi, penalitati si confiscari</t>
    </r>
  </si>
  <si>
    <r>
      <t xml:space="preserve">    </t>
    </r>
    <r>
      <rPr>
        <sz val="8"/>
        <rFont val="Arial"/>
        <family val="2"/>
      </rPr>
      <t>Taxe speciale</t>
    </r>
  </si>
  <si>
    <r>
      <t xml:space="preserve">   </t>
    </r>
    <r>
      <rPr>
        <sz val="8"/>
        <rFont val="Arial"/>
        <family val="2"/>
      </rPr>
      <t>Venituri din ajutoare de stat recuperate</t>
    </r>
  </si>
  <si>
    <r>
      <t xml:space="preserve">    </t>
    </r>
    <r>
      <rPr>
        <sz val="8"/>
        <rFont val="Arial"/>
        <family val="2"/>
      </rPr>
      <t>Alte venituri</t>
    </r>
  </si>
  <si>
    <r>
      <t xml:space="preserve">    </t>
    </r>
    <r>
      <rPr>
        <sz val="8"/>
        <rFont val="Arial"/>
        <family val="2"/>
      </rPr>
      <t>Donatii si sponsorizari</t>
    </r>
  </si>
  <si>
    <r>
      <t xml:space="preserve">    </t>
    </r>
    <r>
      <rPr>
        <sz val="8"/>
        <rFont val="Arial"/>
        <family val="2"/>
      </rPr>
      <t>Alte transferuri voluntare</t>
    </r>
  </si>
  <si>
    <r>
      <t xml:space="preserve">  </t>
    </r>
    <r>
      <rPr>
        <sz val="8"/>
        <rFont val="Arial"/>
        <family val="2"/>
      </rPr>
      <t>Venituri din valorificarea unor bunuri ale institutiilor publice</t>
    </r>
  </si>
  <si>
    <r>
      <t xml:space="preserve">  </t>
    </r>
    <r>
      <rPr>
        <sz val="8"/>
        <rFont val="Arial"/>
        <family val="2"/>
      </rPr>
      <t>Venituri din vanzarea locuintelor construite din fondurile statului</t>
    </r>
  </si>
  <si>
    <r>
      <t xml:space="preserve">  </t>
    </r>
    <r>
      <rPr>
        <sz val="8"/>
        <rFont val="Arial"/>
        <family val="2"/>
      </rPr>
      <t>Venituri din vanzarea unor bunuri apartinand domeniului privat al statului sau al unitatilor administrativ-teritoriale</t>
    </r>
  </si>
  <si>
    <r>
      <t xml:space="preserve">  </t>
    </r>
    <r>
      <rPr>
        <sz val="8"/>
        <rFont val="Arial"/>
        <family val="2"/>
      </rPr>
      <t>Finantarea actiunilor privind reducerea riscului seismic al constructiilor existente cu destinatie de locuinta</t>
    </r>
  </si>
  <si>
    <r>
      <t xml:space="preserve">   </t>
    </r>
    <r>
      <rPr>
        <sz val="8"/>
        <rFont val="Arial"/>
        <family val="2"/>
      </rPr>
      <t>Finantarea lucrarilor de cadastru imobiliar</t>
    </r>
  </si>
  <si>
    <t>Sectiunea de functionare</t>
  </si>
  <si>
    <t>Sectiunea de dezvoltare</t>
  </si>
  <si>
    <t>7(5/4)</t>
  </si>
  <si>
    <t>8(5/3)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</si>
  <si>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</si>
  <si>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A. CHELTUIELILE CURENTE (01=10+20+30+40+50+51+55+56+57+59)                                                                                                                                                                                                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</si>
  <si>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</si>
  <si>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</si>
  <si>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</si>
  <si>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</si>
  <si>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</si>
  <si>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</si>
  <si>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</si>
  <si>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</si>
  <si>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</si>
  <si>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</si>
  <si>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</si>
  <si>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TITLUL VI TRANSFERURI INTRE UNITATI ALE ADMINISTRATIEI PUBLICE                                                                                                                                                                                            </t>
  </si>
  <si>
    <t xml:space="preserve">51                  </t>
  </si>
  <si>
    <t xml:space="preserve">TITLUL VII ALTE TRANSFERURI   (cod  55.01)                                                                                                                                                                                                                </t>
  </si>
  <si>
    <t xml:space="preserve">55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</si>
  <si>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</si>
  <si>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</si>
  <si>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</si>
  <si>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</si>
  <si>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OPERATIUNI FINANCIARE (79=80+81)                                                                                                                                                                                                                          </t>
  </si>
  <si>
    <t xml:space="preserve">79                  </t>
  </si>
  <si>
    <t xml:space="preserve">TITLUL XVI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</si>
  <si>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</si>
  <si>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XV PLĂȚI EFECTUATE ÎN ANII PRECEDENȚI ȘI RECUPERATE ÎN ANUL CURENT                                                                                                                                                                                                          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</si>
  <si>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</si>
  <si>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</si>
  <si>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5602 Transferuri cu caracter general intre diferite nivele ale administratiei                                                                                                                                                             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</si>
  <si>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</si>
  <si>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</si>
  <si>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</si>
  <si>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</si>
  <si>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</si>
  <si>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</si>
  <si>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</si>
  <si>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</si>
  <si>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</si>
  <si>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</si>
  <si>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>ANEXA NR. 1</t>
  </si>
  <si>
    <t>ANEXA NR. 2</t>
  </si>
  <si>
    <t xml:space="preserve">Titlul VIII Proiecte cu finantare din  Fonduri externe nerambursabile (FEN) postaderare (cod 56.01 la 56.05+cod 56.07+56.08+56.15+56.16+56.17+56.18)                                                                                                      </t>
  </si>
  <si>
    <t xml:space="preserve">56                  </t>
  </si>
  <si>
    <t xml:space="preserve">CHELTUIELI DE CAPITAL  (cod 71+72+75)                                                                                                                                                                                                                     </t>
  </si>
  <si>
    <t xml:space="preserve">70                  </t>
  </si>
  <si>
    <t xml:space="preserve">TITLUL XII  ACTIVE NEFINANCIARE  (cod 71.01 la 71.03)                                                                                                                                                                                                     </t>
  </si>
  <si>
    <t xml:space="preserve">71                  </t>
  </si>
  <si>
    <t>EXECUȚIA DE CASĂ A BUGETULUI LOCAL  - 30.06.2012</t>
  </si>
  <si>
    <t>EXECUȚIA DE CASĂ A BUGETULUI LOCAL - 30.06.2012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</si>
</sst>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J110" sqref="J110"/>
    </sheetView>
  </sheetViews>
  <sheetFormatPr defaultColWidth="11.57421875" defaultRowHeight="12.75"/>
  <cols>
    <col min="1" max="1" width="3.140625" style="3" customWidth="1"/>
    <col min="2" max="2" width="36.00390625" style="14" customWidth="1"/>
    <col min="3" max="3" width="7.57421875" style="15" customWidth="1"/>
    <col min="4" max="4" width="9.57421875" style="5" customWidth="1"/>
    <col min="5" max="5" width="10.00390625" style="5" customWidth="1"/>
    <col min="6" max="6" width="9.28125" style="5" customWidth="1"/>
    <col min="7" max="7" width="7.8515625" style="2" customWidth="1"/>
    <col min="8" max="8" width="8.00390625" style="3" customWidth="1"/>
    <col min="9" max="16384" width="11.57421875" style="3" customWidth="1"/>
  </cols>
  <sheetData>
    <row r="1" spans="7:8" ht="11.25">
      <c r="G1" s="62" t="s">
        <v>269</v>
      </c>
      <c r="H1" s="62"/>
    </row>
    <row r="3" spans="2:7" ht="15.75">
      <c r="B3" s="61" t="s">
        <v>278</v>
      </c>
      <c r="C3" s="61"/>
      <c r="D3" s="61"/>
      <c r="E3" s="61"/>
      <c r="F3" s="61"/>
      <c r="G3" s="61"/>
    </row>
    <row r="4" spans="2:7" ht="15.75">
      <c r="B4" s="1"/>
      <c r="C4" s="1"/>
      <c r="D4" s="1"/>
      <c r="E4" s="1"/>
      <c r="F4" s="1"/>
      <c r="G4" s="1"/>
    </row>
    <row r="5" spans="2:8" ht="12.75">
      <c r="B5" s="64" t="s">
        <v>226</v>
      </c>
      <c r="C5" s="64"/>
      <c r="D5" s="64"/>
      <c r="E5" s="64"/>
      <c r="F5" s="64"/>
      <c r="G5" s="64"/>
      <c r="H5" s="64"/>
    </row>
    <row r="6" spans="2:7" ht="11.25">
      <c r="B6" s="32"/>
      <c r="C6" s="32"/>
      <c r="D6" s="32"/>
      <c r="E6" s="32"/>
      <c r="F6" s="32"/>
      <c r="G6" s="32"/>
    </row>
    <row r="7" spans="2:8" s="9" customFormat="1" ht="22.5">
      <c r="B7" s="6" t="s">
        <v>180</v>
      </c>
      <c r="C7" s="6" t="s">
        <v>181</v>
      </c>
      <c r="D7" s="7" t="s">
        <v>182</v>
      </c>
      <c r="E7" s="7" t="s">
        <v>183</v>
      </c>
      <c r="F7" s="7" t="s">
        <v>184</v>
      </c>
      <c r="G7" s="8" t="s">
        <v>187</v>
      </c>
      <c r="H7" s="8" t="s">
        <v>187</v>
      </c>
    </row>
    <row r="8" spans="2:8" ht="11.25">
      <c r="B8" s="10" t="s">
        <v>185</v>
      </c>
      <c r="C8" s="10" t="s">
        <v>186</v>
      </c>
      <c r="D8" s="11">
        <v>3</v>
      </c>
      <c r="E8" s="11">
        <v>4</v>
      </c>
      <c r="F8" s="11">
        <v>5</v>
      </c>
      <c r="G8" s="12" t="s">
        <v>228</v>
      </c>
      <c r="H8" s="12" t="s">
        <v>229</v>
      </c>
    </row>
    <row r="9" spans="2:8" s="18" customFormat="1" ht="11.25">
      <c r="B9" s="16" t="s">
        <v>0</v>
      </c>
      <c r="C9" s="13" t="s">
        <v>1</v>
      </c>
      <c r="D9" s="17">
        <f>D10+D79</f>
        <v>256467000</v>
      </c>
      <c r="E9" s="17">
        <f>E10+E79</f>
        <v>146583000</v>
      </c>
      <c r="F9" s="17">
        <f>F10+F79</f>
        <v>132929739</v>
      </c>
      <c r="G9" s="24">
        <f>F9/E9*100</f>
        <v>90.68564499293915</v>
      </c>
      <c r="H9" s="24">
        <f>F9/D9*100</f>
        <v>51.83112798137772</v>
      </c>
    </row>
    <row r="10" spans="2:8" s="18" customFormat="1" ht="11.25">
      <c r="B10" s="16" t="s">
        <v>2</v>
      </c>
      <c r="C10" s="13" t="s">
        <v>3</v>
      </c>
      <c r="D10" s="17">
        <f>D11+D54</f>
        <v>248137000</v>
      </c>
      <c r="E10" s="17">
        <f>E11+E54</f>
        <v>141169000</v>
      </c>
      <c r="F10" s="17">
        <f>F11+F54</f>
        <v>132693226</v>
      </c>
      <c r="G10" s="24">
        <f aca="true" t="shared" si="0" ref="G10:G72">F10/E10*100</f>
        <v>93.99600903881164</v>
      </c>
      <c r="H10" s="24">
        <f aca="true" t="shared" si="1" ref="H10:H72">F10/D10*100</f>
        <v>53.4757920019989</v>
      </c>
    </row>
    <row r="11" spans="2:8" s="18" customFormat="1" ht="11.25">
      <c r="B11" s="16" t="s">
        <v>4</v>
      </c>
      <c r="C11" s="13" t="s">
        <v>5</v>
      </c>
      <c r="D11" s="17">
        <f>D12+D25+D36+D51</f>
        <v>244752000</v>
      </c>
      <c r="E11" s="17">
        <f>E12+E25+E36+E51</f>
        <v>138945000</v>
      </c>
      <c r="F11" s="17">
        <f>F12+F25+F36+F51</f>
        <v>131080654</v>
      </c>
      <c r="G11" s="24">
        <f t="shared" si="0"/>
        <v>94.339957537155</v>
      </c>
      <c r="H11" s="24">
        <f t="shared" si="1"/>
        <v>53.556520069294635</v>
      </c>
    </row>
    <row r="12" spans="2:8" s="18" customFormat="1" ht="22.5">
      <c r="B12" s="16" t="s">
        <v>6</v>
      </c>
      <c r="C12" s="13" t="s">
        <v>7</v>
      </c>
      <c r="D12" s="17">
        <f>D13+D16+D22</f>
        <v>99930000</v>
      </c>
      <c r="E12" s="17">
        <f>E13+E16+E22</f>
        <v>50365000</v>
      </c>
      <c r="F12" s="17">
        <f>F13+F16+F22</f>
        <v>52607325</v>
      </c>
      <c r="G12" s="24">
        <f t="shared" si="0"/>
        <v>104.45214931003673</v>
      </c>
      <c r="H12" s="24">
        <f t="shared" si="1"/>
        <v>52.6441759231462</v>
      </c>
    </row>
    <row r="13" spans="2:8" s="18" customFormat="1" ht="21.75" customHeight="1">
      <c r="B13" s="16" t="s">
        <v>8</v>
      </c>
      <c r="C13" s="13" t="s">
        <v>9</v>
      </c>
      <c r="D13" s="17">
        <f aca="true" t="shared" si="2" ref="D13:F14">D14</f>
        <v>31000</v>
      </c>
      <c r="E13" s="17">
        <f t="shared" si="2"/>
        <v>20000</v>
      </c>
      <c r="F13" s="17">
        <f t="shared" si="2"/>
        <v>0</v>
      </c>
      <c r="G13" s="24">
        <f t="shared" si="0"/>
        <v>0</v>
      </c>
      <c r="H13" s="24">
        <f t="shared" si="1"/>
        <v>0</v>
      </c>
    </row>
    <row r="14" spans="2:8" s="18" customFormat="1" ht="11.25">
      <c r="B14" s="16" t="s">
        <v>10</v>
      </c>
      <c r="C14" s="13" t="s">
        <v>11</v>
      </c>
      <c r="D14" s="17">
        <f t="shared" si="2"/>
        <v>31000</v>
      </c>
      <c r="E14" s="17">
        <f t="shared" si="2"/>
        <v>20000</v>
      </c>
      <c r="F14" s="17">
        <f t="shared" si="2"/>
        <v>0</v>
      </c>
      <c r="G14" s="24">
        <f t="shared" si="0"/>
        <v>0</v>
      </c>
      <c r="H14" s="24">
        <f t="shared" si="1"/>
        <v>0</v>
      </c>
    </row>
    <row r="15" spans="2:8" s="22" customFormat="1" ht="12.75">
      <c r="B15" s="19" t="s">
        <v>191</v>
      </c>
      <c r="C15" s="20" t="s">
        <v>12</v>
      </c>
      <c r="D15" s="21">
        <v>31000</v>
      </c>
      <c r="E15" s="21">
        <v>20000</v>
      </c>
      <c r="F15" s="21">
        <v>0</v>
      </c>
      <c r="G15" s="24">
        <f t="shared" si="0"/>
        <v>0</v>
      </c>
      <c r="H15" s="24">
        <f t="shared" si="1"/>
        <v>0</v>
      </c>
    </row>
    <row r="16" spans="2:8" s="18" customFormat="1" ht="33.75">
      <c r="B16" s="16" t="s">
        <v>13</v>
      </c>
      <c r="C16" s="13" t="s">
        <v>14</v>
      </c>
      <c r="D16" s="17">
        <f>D17+D19</f>
        <v>99654000</v>
      </c>
      <c r="E16" s="17">
        <f>E17+E19</f>
        <v>50186000</v>
      </c>
      <c r="F16" s="17">
        <f>F17+F19</f>
        <v>52607325</v>
      </c>
      <c r="G16" s="24">
        <f t="shared" si="0"/>
        <v>104.82470210815767</v>
      </c>
      <c r="H16" s="24">
        <f t="shared" si="1"/>
        <v>52.78997832500452</v>
      </c>
    </row>
    <row r="17" spans="2:8" s="18" customFormat="1" ht="11.25">
      <c r="B17" s="16" t="s">
        <v>15</v>
      </c>
      <c r="C17" s="13" t="s">
        <v>16</v>
      </c>
      <c r="D17" s="17">
        <f>D18</f>
        <v>2400000</v>
      </c>
      <c r="E17" s="17">
        <f>E18</f>
        <v>1560000</v>
      </c>
      <c r="F17" s="17">
        <f>F18</f>
        <v>1051081</v>
      </c>
      <c r="G17" s="24">
        <f t="shared" si="0"/>
        <v>67.37698717948717</v>
      </c>
      <c r="H17" s="24">
        <f t="shared" si="1"/>
        <v>43.79504166666667</v>
      </c>
    </row>
    <row r="18" spans="2:8" s="22" customFormat="1" ht="22.5">
      <c r="B18" s="23" t="s">
        <v>17</v>
      </c>
      <c r="C18" s="20" t="s">
        <v>18</v>
      </c>
      <c r="D18" s="21">
        <v>2400000</v>
      </c>
      <c r="E18" s="21">
        <v>1560000</v>
      </c>
      <c r="F18" s="21">
        <v>1051081</v>
      </c>
      <c r="G18" s="24">
        <f t="shared" si="0"/>
        <v>67.37698717948717</v>
      </c>
      <c r="H18" s="24">
        <f t="shared" si="1"/>
        <v>43.79504166666667</v>
      </c>
    </row>
    <row r="19" spans="2:8" s="18" customFormat="1" ht="22.5">
      <c r="B19" s="16" t="s">
        <v>19</v>
      </c>
      <c r="C19" s="13" t="s">
        <v>20</v>
      </c>
      <c r="D19" s="17">
        <f>D20+D21</f>
        <v>97254000</v>
      </c>
      <c r="E19" s="17">
        <f>E20+E21</f>
        <v>48626000</v>
      </c>
      <c r="F19" s="17">
        <f>F20+F21</f>
        <v>51556244</v>
      </c>
      <c r="G19" s="24">
        <f t="shared" si="0"/>
        <v>106.02608481059515</v>
      </c>
      <c r="H19" s="24">
        <f t="shared" si="1"/>
        <v>53.011952207621285</v>
      </c>
    </row>
    <row r="20" spans="2:8" s="22" customFormat="1" ht="11.25">
      <c r="B20" s="23" t="s">
        <v>188</v>
      </c>
      <c r="C20" s="20" t="s">
        <v>21</v>
      </c>
      <c r="D20" s="21">
        <v>96377000</v>
      </c>
      <c r="E20" s="21">
        <v>48188000</v>
      </c>
      <c r="F20" s="21">
        <v>51105240</v>
      </c>
      <c r="G20" s="24">
        <f t="shared" si="0"/>
        <v>106.05387233336101</v>
      </c>
      <c r="H20" s="24">
        <f t="shared" si="1"/>
        <v>53.026385963456015</v>
      </c>
    </row>
    <row r="21" spans="2:8" s="22" customFormat="1" ht="24">
      <c r="B21" s="19" t="s">
        <v>192</v>
      </c>
      <c r="C21" s="20" t="s">
        <v>22</v>
      </c>
      <c r="D21" s="21">
        <v>877000</v>
      </c>
      <c r="E21" s="21">
        <v>438000</v>
      </c>
      <c r="F21" s="21">
        <v>451004</v>
      </c>
      <c r="G21" s="24">
        <f t="shared" si="0"/>
        <v>102.9689497716895</v>
      </c>
      <c r="H21" s="24">
        <f t="shared" si="1"/>
        <v>51.425769669327245</v>
      </c>
    </row>
    <row r="22" spans="2:8" s="22" customFormat="1" ht="22.5">
      <c r="B22" s="23" t="s">
        <v>23</v>
      </c>
      <c r="C22" s="20" t="s">
        <v>24</v>
      </c>
      <c r="D22" s="21">
        <f aca="true" t="shared" si="3" ref="D22:F23">D23</f>
        <v>245000</v>
      </c>
      <c r="E22" s="21">
        <f t="shared" si="3"/>
        <v>159000</v>
      </c>
      <c r="F22" s="21">
        <f t="shared" si="3"/>
        <v>0</v>
      </c>
      <c r="G22" s="24">
        <f t="shared" si="0"/>
        <v>0</v>
      </c>
      <c r="H22" s="24">
        <f t="shared" si="1"/>
        <v>0</v>
      </c>
    </row>
    <row r="23" spans="2:8" s="18" customFormat="1" ht="24.75" customHeight="1">
      <c r="B23" s="16" t="s">
        <v>25</v>
      </c>
      <c r="C23" s="13" t="s">
        <v>26</v>
      </c>
      <c r="D23" s="17">
        <f t="shared" si="3"/>
        <v>245000</v>
      </c>
      <c r="E23" s="17">
        <f t="shared" si="3"/>
        <v>159000</v>
      </c>
      <c r="F23" s="17">
        <f t="shared" si="3"/>
        <v>0</v>
      </c>
      <c r="G23" s="24">
        <f t="shared" si="0"/>
        <v>0</v>
      </c>
      <c r="H23" s="24">
        <f t="shared" si="1"/>
        <v>0</v>
      </c>
    </row>
    <row r="24" spans="2:8" s="22" customFormat="1" ht="12.75" customHeight="1">
      <c r="B24" s="19" t="s">
        <v>193</v>
      </c>
      <c r="C24" s="20" t="s">
        <v>27</v>
      </c>
      <c r="D24" s="21">
        <v>245000</v>
      </c>
      <c r="E24" s="21">
        <v>159000</v>
      </c>
      <c r="F24" s="21">
        <v>0</v>
      </c>
      <c r="G24" s="24">
        <f t="shared" si="0"/>
        <v>0</v>
      </c>
      <c r="H24" s="24">
        <f t="shared" si="1"/>
        <v>0</v>
      </c>
    </row>
    <row r="25" spans="2:8" s="22" customFormat="1" ht="12.75" customHeight="1">
      <c r="B25" s="29" t="s">
        <v>28</v>
      </c>
      <c r="C25" s="20" t="s">
        <v>29</v>
      </c>
      <c r="D25" s="21">
        <f>D26</f>
        <v>49376000</v>
      </c>
      <c r="E25" s="21">
        <f>E26</f>
        <v>36089000</v>
      </c>
      <c r="F25" s="21">
        <f>F26</f>
        <v>26968055</v>
      </c>
      <c r="G25" s="24">
        <f t="shared" si="0"/>
        <v>74.72652331735432</v>
      </c>
      <c r="H25" s="24">
        <f t="shared" si="1"/>
        <v>54.61773938755671</v>
      </c>
    </row>
    <row r="26" spans="2:8" s="18" customFormat="1" ht="22.5">
      <c r="B26" s="16" t="s">
        <v>30</v>
      </c>
      <c r="C26" s="13" t="s">
        <v>31</v>
      </c>
      <c r="D26" s="17">
        <f>D27+D30+D34+D35</f>
        <v>49376000</v>
      </c>
      <c r="E26" s="17">
        <f>E27+E30+E34+E35</f>
        <v>36089000</v>
      </c>
      <c r="F26" s="17">
        <f>F27+F30+F34+F35</f>
        <v>26968055</v>
      </c>
      <c r="G26" s="24">
        <f t="shared" si="0"/>
        <v>74.72652331735432</v>
      </c>
      <c r="H26" s="24">
        <f t="shared" si="1"/>
        <v>54.61773938755671</v>
      </c>
    </row>
    <row r="27" spans="2:8" s="22" customFormat="1" ht="12.75" customHeight="1">
      <c r="B27" s="19" t="s">
        <v>194</v>
      </c>
      <c r="C27" s="20" t="s">
        <v>32</v>
      </c>
      <c r="D27" s="21">
        <f>D28+D29</f>
        <v>42199000</v>
      </c>
      <c r="E27" s="21">
        <f>E28+E29</f>
        <v>31191000</v>
      </c>
      <c r="F27" s="21">
        <f>F28+F29</f>
        <v>22847155</v>
      </c>
      <c r="G27" s="24">
        <f t="shared" si="0"/>
        <v>73.2491904716104</v>
      </c>
      <c r="H27" s="24">
        <f t="shared" si="1"/>
        <v>54.14146069812082</v>
      </c>
    </row>
    <row r="28" spans="2:8" s="22" customFormat="1" ht="12.75" customHeight="1">
      <c r="B28" s="19" t="s">
        <v>195</v>
      </c>
      <c r="C28" s="20" t="s">
        <v>33</v>
      </c>
      <c r="D28" s="21">
        <v>12247000</v>
      </c>
      <c r="E28" s="21">
        <v>9464000</v>
      </c>
      <c r="F28" s="21">
        <v>6015527</v>
      </c>
      <c r="G28" s="24">
        <f t="shared" si="0"/>
        <v>63.562204142011836</v>
      </c>
      <c r="H28" s="24">
        <f t="shared" si="1"/>
        <v>49.11837184616641</v>
      </c>
    </row>
    <row r="29" spans="2:8" s="22" customFormat="1" ht="12.75" customHeight="1">
      <c r="B29" s="19" t="s">
        <v>196</v>
      </c>
      <c r="C29" s="20" t="s">
        <v>34</v>
      </c>
      <c r="D29" s="21">
        <v>29952000</v>
      </c>
      <c r="E29" s="21">
        <v>21727000</v>
      </c>
      <c r="F29" s="21">
        <v>16831628</v>
      </c>
      <c r="G29" s="24">
        <f t="shared" si="0"/>
        <v>77.46871634371979</v>
      </c>
      <c r="H29" s="24">
        <f t="shared" si="1"/>
        <v>56.19533920940171</v>
      </c>
    </row>
    <row r="30" spans="2:8" s="22" customFormat="1" ht="22.5">
      <c r="B30" s="23" t="s">
        <v>35</v>
      </c>
      <c r="C30" s="20" t="s">
        <v>36</v>
      </c>
      <c r="D30" s="21">
        <f>D31+D32+D33</f>
        <v>3784000</v>
      </c>
      <c r="E30" s="21">
        <f>E31+E32+E33</f>
        <v>2692000</v>
      </c>
      <c r="F30" s="21">
        <f>F31+F32+F33</f>
        <v>2074595</v>
      </c>
      <c r="G30" s="24">
        <f t="shared" si="0"/>
        <v>77.06519316493313</v>
      </c>
      <c r="H30" s="24">
        <f t="shared" si="1"/>
        <v>54.825449260042284</v>
      </c>
    </row>
    <row r="31" spans="2:8" s="22" customFormat="1" ht="12.75" customHeight="1">
      <c r="B31" s="19" t="s">
        <v>197</v>
      </c>
      <c r="C31" s="20" t="s">
        <v>37</v>
      </c>
      <c r="D31" s="21">
        <v>2066000</v>
      </c>
      <c r="E31" s="21">
        <v>1501000</v>
      </c>
      <c r="F31" s="21">
        <v>1199129</v>
      </c>
      <c r="G31" s="24">
        <f t="shared" si="0"/>
        <v>79.88867421718854</v>
      </c>
      <c r="H31" s="24">
        <f t="shared" si="1"/>
        <v>58.04109390125846</v>
      </c>
    </row>
    <row r="32" spans="2:8" s="22" customFormat="1" ht="12.75" customHeight="1">
      <c r="B32" s="19" t="s">
        <v>198</v>
      </c>
      <c r="C32" s="20" t="s">
        <v>38</v>
      </c>
      <c r="D32" s="21">
        <v>1641000</v>
      </c>
      <c r="E32" s="21">
        <v>1139000</v>
      </c>
      <c r="F32" s="21">
        <v>839011</v>
      </c>
      <c r="G32" s="24">
        <f t="shared" si="0"/>
        <v>73.6620719929763</v>
      </c>
      <c r="H32" s="24">
        <f t="shared" si="1"/>
        <v>51.128031687995126</v>
      </c>
    </row>
    <row r="33" spans="2:8" s="22" customFormat="1" ht="12.75" customHeight="1">
      <c r="B33" s="19" t="s">
        <v>199</v>
      </c>
      <c r="C33" s="20" t="s">
        <v>39</v>
      </c>
      <c r="D33" s="21">
        <v>77000</v>
      </c>
      <c r="E33" s="21">
        <v>52000</v>
      </c>
      <c r="F33" s="21">
        <v>36455</v>
      </c>
      <c r="G33" s="24">
        <f t="shared" si="0"/>
        <v>70.10576923076923</v>
      </c>
      <c r="H33" s="24">
        <f t="shared" si="1"/>
        <v>47.34415584415584</v>
      </c>
    </row>
    <row r="34" spans="2:8" s="22" customFormat="1" ht="22.5">
      <c r="B34" s="23" t="s">
        <v>40</v>
      </c>
      <c r="C34" s="20" t="s">
        <v>41</v>
      </c>
      <c r="D34" s="21">
        <v>3185000</v>
      </c>
      <c r="E34" s="21">
        <v>2071000</v>
      </c>
      <c r="F34" s="21">
        <v>1960638</v>
      </c>
      <c r="G34" s="24">
        <f t="shared" si="0"/>
        <v>94.67107677450507</v>
      </c>
      <c r="H34" s="24">
        <f t="shared" si="1"/>
        <v>61.55849293563579</v>
      </c>
    </row>
    <row r="35" spans="2:8" s="22" customFormat="1" ht="11.25">
      <c r="B35" s="23" t="s">
        <v>42</v>
      </c>
      <c r="C35" s="20" t="s">
        <v>43</v>
      </c>
      <c r="D35" s="21">
        <v>208000</v>
      </c>
      <c r="E35" s="21">
        <v>135000</v>
      </c>
      <c r="F35" s="21">
        <v>85667</v>
      </c>
      <c r="G35" s="24">
        <f t="shared" si="0"/>
        <v>63.45703703703703</v>
      </c>
      <c r="H35" s="24">
        <f t="shared" si="1"/>
        <v>41.18605769230769</v>
      </c>
    </row>
    <row r="36" spans="2:8" s="18" customFormat="1" ht="22.5">
      <c r="B36" s="16" t="s">
        <v>44</v>
      </c>
      <c r="C36" s="13" t="s">
        <v>45</v>
      </c>
      <c r="D36" s="17">
        <f>D37+D40+D42+D45</f>
        <v>95421000</v>
      </c>
      <c r="E36" s="17">
        <f>E37+E40+E42+E45</f>
        <v>52475000</v>
      </c>
      <c r="F36" s="17">
        <f>F37+F40+F42+F45</f>
        <v>51489091</v>
      </c>
      <c r="G36" s="24">
        <f t="shared" si="0"/>
        <v>98.12118342067652</v>
      </c>
      <c r="H36" s="24">
        <f t="shared" si="1"/>
        <v>53.95991553222037</v>
      </c>
    </row>
    <row r="37" spans="2:8" s="18" customFormat="1" ht="22.5">
      <c r="B37" s="16" t="s">
        <v>46</v>
      </c>
      <c r="C37" s="13" t="s">
        <v>47</v>
      </c>
      <c r="D37" s="17">
        <f>D38+D39</f>
        <v>80973000</v>
      </c>
      <c r="E37" s="17">
        <f>E38+E39</f>
        <v>41969000</v>
      </c>
      <c r="F37" s="17">
        <f>F38+F39</f>
        <v>41969000</v>
      </c>
      <c r="G37" s="24">
        <f t="shared" si="0"/>
        <v>100</v>
      </c>
      <c r="H37" s="24">
        <f t="shared" si="1"/>
        <v>51.83085719931335</v>
      </c>
    </row>
    <row r="38" spans="2:8" s="22" customFormat="1" ht="46.5">
      <c r="B38" s="19" t="s">
        <v>200</v>
      </c>
      <c r="C38" s="20" t="s">
        <v>48</v>
      </c>
      <c r="D38" s="21">
        <v>80467000</v>
      </c>
      <c r="E38" s="21">
        <v>41734000</v>
      </c>
      <c r="F38" s="21">
        <v>41734000</v>
      </c>
      <c r="G38" s="24">
        <f t="shared" si="0"/>
        <v>100</v>
      </c>
      <c r="H38" s="24">
        <f t="shared" si="1"/>
        <v>51.86473958268607</v>
      </c>
    </row>
    <row r="39" spans="2:8" s="22" customFormat="1" ht="24">
      <c r="B39" s="19" t="s">
        <v>201</v>
      </c>
      <c r="C39" s="20" t="s">
        <v>49</v>
      </c>
      <c r="D39" s="21">
        <v>506000</v>
      </c>
      <c r="E39" s="21">
        <v>235000</v>
      </c>
      <c r="F39" s="21">
        <v>235000</v>
      </c>
      <c r="G39" s="24">
        <f t="shared" si="0"/>
        <v>100</v>
      </c>
      <c r="H39" s="24">
        <f t="shared" si="1"/>
        <v>46.44268774703557</v>
      </c>
    </row>
    <row r="40" spans="2:8" s="18" customFormat="1" ht="22.5">
      <c r="B40" s="16" t="s">
        <v>50</v>
      </c>
      <c r="C40" s="13" t="s">
        <v>51</v>
      </c>
      <c r="D40" s="17">
        <f>D41</f>
        <v>365000</v>
      </c>
      <c r="E40" s="17">
        <f>E41</f>
        <v>237000</v>
      </c>
      <c r="F40" s="17">
        <f>F41</f>
        <v>124058</v>
      </c>
      <c r="G40" s="24">
        <f t="shared" si="0"/>
        <v>52.345147679324896</v>
      </c>
      <c r="H40" s="24">
        <f t="shared" si="1"/>
        <v>33.98849315068493</v>
      </c>
    </row>
    <row r="41" spans="2:8" s="22" customFormat="1" ht="11.25">
      <c r="B41" s="23" t="s">
        <v>52</v>
      </c>
      <c r="C41" s="20" t="s">
        <v>53</v>
      </c>
      <c r="D41" s="21">
        <v>365000</v>
      </c>
      <c r="E41" s="21">
        <v>237000</v>
      </c>
      <c r="F41" s="21">
        <v>124058</v>
      </c>
      <c r="G41" s="24">
        <f t="shared" si="0"/>
        <v>52.345147679324896</v>
      </c>
      <c r="H41" s="24">
        <f t="shared" si="1"/>
        <v>33.98849315068493</v>
      </c>
    </row>
    <row r="42" spans="2:8" s="18" customFormat="1" ht="22.5">
      <c r="B42" s="16" t="s">
        <v>54</v>
      </c>
      <c r="C42" s="13" t="s">
        <v>55</v>
      </c>
      <c r="D42" s="17">
        <f>D43+D44</f>
        <v>1835000</v>
      </c>
      <c r="E42" s="17">
        <f>E43+E44</f>
        <v>1450000</v>
      </c>
      <c r="F42" s="17">
        <f>F43+F44</f>
        <v>1883466</v>
      </c>
      <c r="G42" s="24">
        <f t="shared" si="0"/>
        <v>129.89420689655174</v>
      </c>
      <c r="H42" s="24">
        <f t="shared" si="1"/>
        <v>102.64119891008174</v>
      </c>
    </row>
    <row r="43" spans="2:8" s="22" customFormat="1" ht="12.75">
      <c r="B43" s="19" t="s">
        <v>202</v>
      </c>
      <c r="C43" s="20" t="s">
        <v>56</v>
      </c>
      <c r="D43" s="21">
        <v>110000</v>
      </c>
      <c r="E43" s="21">
        <v>78000</v>
      </c>
      <c r="F43" s="21">
        <v>87209</v>
      </c>
      <c r="G43" s="24">
        <f t="shared" si="0"/>
        <v>111.80641025641025</v>
      </c>
      <c r="H43" s="24">
        <f t="shared" si="1"/>
        <v>79.28090909090909</v>
      </c>
    </row>
    <row r="44" spans="2:8" s="22" customFormat="1" ht="12.75">
      <c r="B44" s="19" t="s">
        <v>203</v>
      </c>
      <c r="C44" s="20" t="s">
        <v>57</v>
      </c>
      <c r="D44" s="21">
        <v>1725000</v>
      </c>
      <c r="E44" s="21">
        <v>1372000</v>
      </c>
      <c r="F44" s="21">
        <v>1796257</v>
      </c>
      <c r="G44" s="24">
        <f t="shared" si="0"/>
        <v>130.92252186588922</v>
      </c>
      <c r="H44" s="24">
        <f t="shared" si="1"/>
        <v>104.13084057971014</v>
      </c>
    </row>
    <row r="45" spans="2:8" s="18" customFormat="1" ht="33.75">
      <c r="B45" s="16" t="s">
        <v>58</v>
      </c>
      <c r="C45" s="13" t="s">
        <v>59</v>
      </c>
      <c r="D45" s="17">
        <f>D46+D49+D50</f>
        <v>12248000</v>
      </c>
      <c r="E45" s="17">
        <f>E46+E49+E50</f>
        <v>8819000</v>
      </c>
      <c r="F45" s="17">
        <f>F46+F49+F50</f>
        <v>7512567</v>
      </c>
      <c r="G45" s="24">
        <f t="shared" si="0"/>
        <v>85.186154892845</v>
      </c>
      <c r="H45" s="24">
        <f t="shared" si="1"/>
        <v>61.33709177008492</v>
      </c>
    </row>
    <row r="46" spans="2:8" s="22" customFormat="1" ht="22.5">
      <c r="B46" s="23" t="s">
        <v>60</v>
      </c>
      <c r="C46" s="20" t="s">
        <v>61</v>
      </c>
      <c r="D46" s="21">
        <v>10683000</v>
      </c>
      <c r="E46" s="21">
        <v>7708000</v>
      </c>
      <c r="F46" s="21">
        <f>F47+F48</f>
        <v>6463779</v>
      </c>
      <c r="G46" s="24">
        <f t="shared" si="0"/>
        <v>83.85805656460819</v>
      </c>
      <c r="H46" s="24">
        <f t="shared" si="1"/>
        <v>60.50527941589441</v>
      </c>
    </row>
    <row r="47" spans="2:8" s="22" customFormat="1" ht="24">
      <c r="B47" s="19" t="s">
        <v>204</v>
      </c>
      <c r="C47" s="20" t="s">
        <v>62</v>
      </c>
      <c r="D47" s="21">
        <v>5343000</v>
      </c>
      <c r="E47" s="21">
        <v>4079000</v>
      </c>
      <c r="F47" s="21">
        <v>3286084</v>
      </c>
      <c r="G47" s="24">
        <f t="shared" si="0"/>
        <v>80.56101985780829</v>
      </c>
      <c r="H47" s="24">
        <f t="shared" si="1"/>
        <v>61.50260153471832</v>
      </c>
    </row>
    <row r="48" spans="2:8" s="22" customFormat="1" ht="24">
      <c r="B48" s="19" t="s">
        <v>205</v>
      </c>
      <c r="C48" s="20" t="s">
        <v>63</v>
      </c>
      <c r="D48" s="21">
        <v>5340000</v>
      </c>
      <c r="E48" s="21">
        <v>3629000</v>
      </c>
      <c r="F48" s="21">
        <v>3177695</v>
      </c>
      <c r="G48" s="24">
        <f t="shared" si="0"/>
        <v>87.56392945715073</v>
      </c>
      <c r="H48" s="24">
        <f t="shared" si="1"/>
        <v>59.507397003745325</v>
      </c>
    </row>
    <row r="49" spans="2:8" s="22" customFormat="1" ht="22.5">
      <c r="B49" s="23" t="s">
        <v>64</v>
      </c>
      <c r="C49" s="20" t="s">
        <v>65</v>
      </c>
      <c r="D49" s="21">
        <v>1214000</v>
      </c>
      <c r="E49" s="21">
        <v>860000</v>
      </c>
      <c r="F49" s="21">
        <v>852440</v>
      </c>
      <c r="G49" s="24">
        <f t="shared" si="0"/>
        <v>99.12093023255814</v>
      </c>
      <c r="H49" s="24">
        <f t="shared" si="1"/>
        <v>70.2174629324547</v>
      </c>
    </row>
    <row r="50" spans="2:8" s="22" customFormat="1" ht="25.5" customHeight="1">
      <c r="B50" s="23" t="s">
        <v>66</v>
      </c>
      <c r="C50" s="20" t="s">
        <v>67</v>
      </c>
      <c r="D50" s="21">
        <v>351000</v>
      </c>
      <c r="E50" s="21">
        <v>251000</v>
      </c>
      <c r="F50" s="21">
        <v>196348</v>
      </c>
      <c r="G50" s="24">
        <f t="shared" si="0"/>
        <v>78.22629482071713</v>
      </c>
      <c r="H50" s="24">
        <f t="shared" si="1"/>
        <v>55.93960113960114</v>
      </c>
    </row>
    <row r="51" spans="2:8" s="18" customFormat="1" ht="11.25">
      <c r="B51" s="16" t="s">
        <v>68</v>
      </c>
      <c r="C51" s="13" t="s">
        <v>69</v>
      </c>
      <c r="D51" s="17">
        <f aca="true" t="shared" si="4" ref="D51:F52">D52</f>
        <v>25000</v>
      </c>
      <c r="E51" s="17">
        <f t="shared" si="4"/>
        <v>16000</v>
      </c>
      <c r="F51" s="17">
        <f t="shared" si="4"/>
        <v>16183</v>
      </c>
      <c r="G51" s="24">
        <f t="shared" si="0"/>
        <v>101.14375</v>
      </c>
      <c r="H51" s="24">
        <f t="shared" si="1"/>
        <v>64.732</v>
      </c>
    </row>
    <row r="52" spans="2:8" s="18" customFormat="1" ht="11.25">
      <c r="B52" s="16" t="s">
        <v>70</v>
      </c>
      <c r="C52" s="13" t="s">
        <v>71</v>
      </c>
      <c r="D52" s="17">
        <f t="shared" si="4"/>
        <v>25000</v>
      </c>
      <c r="E52" s="17">
        <f t="shared" si="4"/>
        <v>16000</v>
      </c>
      <c r="F52" s="17">
        <f t="shared" si="4"/>
        <v>16183</v>
      </c>
      <c r="G52" s="24">
        <f t="shared" si="0"/>
        <v>101.14375</v>
      </c>
      <c r="H52" s="24">
        <f t="shared" si="1"/>
        <v>64.732</v>
      </c>
    </row>
    <row r="53" spans="2:8" s="22" customFormat="1" ht="12.75">
      <c r="B53" s="19" t="s">
        <v>206</v>
      </c>
      <c r="C53" s="20" t="s">
        <v>72</v>
      </c>
      <c r="D53" s="21">
        <v>25000</v>
      </c>
      <c r="E53" s="21">
        <v>16000</v>
      </c>
      <c r="F53" s="21">
        <v>16183</v>
      </c>
      <c r="G53" s="24">
        <f t="shared" si="0"/>
        <v>101.14375</v>
      </c>
      <c r="H53" s="24">
        <f t="shared" si="1"/>
        <v>64.732</v>
      </c>
    </row>
    <row r="54" spans="2:8" s="18" customFormat="1" ht="11.25">
      <c r="B54" s="16" t="s">
        <v>73</v>
      </c>
      <c r="C54" s="13" t="s">
        <v>74</v>
      </c>
      <c r="D54" s="17">
        <f>D55+D59</f>
        <v>3385000</v>
      </c>
      <c r="E54" s="17">
        <f>E55+E59</f>
        <v>2224000</v>
      </c>
      <c r="F54" s="17">
        <f>F55+F59</f>
        <v>1612572</v>
      </c>
      <c r="G54" s="24">
        <f t="shared" si="0"/>
        <v>72.50773381294964</v>
      </c>
      <c r="H54" s="24">
        <f t="shared" si="1"/>
        <v>47.63875923190547</v>
      </c>
    </row>
    <row r="55" spans="2:8" s="18" customFormat="1" ht="22.5">
      <c r="B55" s="16" t="s">
        <v>75</v>
      </c>
      <c r="C55" s="13" t="s">
        <v>76</v>
      </c>
      <c r="D55" s="17">
        <f>D56</f>
        <v>2545000</v>
      </c>
      <c r="E55" s="17">
        <f>E56</f>
        <v>2054000</v>
      </c>
      <c r="F55" s="17">
        <f>F56</f>
        <v>1368681</v>
      </c>
      <c r="G55" s="24">
        <f t="shared" si="0"/>
        <v>66.63490749756572</v>
      </c>
      <c r="H55" s="24">
        <f t="shared" si="1"/>
        <v>53.7792141453831</v>
      </c>
    </row>
    <row r="56" spans="2:8" s="18" customFormat="1" ht="22.5">
      <c r="B56" s="16" t="s">
        <v>77</v>
      </c>
      <c r="C56" s="13" t="s">
        <v>78</v>
      </c>
      <c r="D56" s="17">
        <f>D57+D58</f>
        <v>2545000</v>
      </c>
      <c r="E56" s="17">
        <f>E57+E58</f>
        <v>2054000</v>
      </c>
      <c r="F56" s="17">
        <f>F57+F58</f>
        <v>1368681</v>
      </c>
      <c r="G56" s="24">
        <f t="shared" si="0"/>
        <v>66.63490749756572</v>
      </c>
      <c r="H56" s="24">
        <f t="shared" si="1"/>
        <v>53.7792141453831</v>
      </c>
    </row>
    <row r="57" spans="2:8" s="22" customFormat="1" ht="12.75">
      <c r="B57" s="19" t="s">
        <v>207</v>
      </c>
      <c r="C57" s="20" t="s">
        <v>79</v>
      </c>
      <c r="D57" s="21">
        <v>2150000</v>
      </c>
      <c r="E57" s="21">
        <v>1797000</v>
      </c>
      <c r="F57" s="21">
        <v>1201927</v>
      </c>
      <c r="G57" s="24">
        <f t="shared" si="0"/>
        <v>66.88519755147469</v>
      </c>
      <c r="H57" s="24">
        <f t="shared" si="1"/>
        <v>55.90358139534884</v>
      </c>
    </row>
    <row r="58" spans="2:8" s="22" customFormat="1" ht="11.25">
      <c r="B58" s="23" t="s">
        <v>80</v>
      </c>
      <c r="C58" s="20" t="s">
        <v>81</v>
      </c>
      <c r="D58" s="21">
        <v>395000</v>
      </c>
      <c r="E58" s="21">
        <v>257000</v>
      </c>
      <c r="F58" s="21">
        <v>166754</v>
      </c>
      <c r="G58" s="24">
        <f t="shared" si="0"/>
        <v>64.88482490272374</v>
      </c>
      <c r="H58" s="24">
        <f t="shared" si="1"/>
        <v>42.21620253164557</v>
      </c>
    </row>
    <row r="59" spans="2:8" s="22" customFormat="1" ht="22.5">
      <c r="B59" s="23" t="s">
        <v>82</v>
      </c>
      <c r="C59" s="20" t="s">
        <v>83</v>
      </c>
      <c r="D59" s="21">
        <f>D60+D64+D67+D71+D75</f>
        <v>840000</v>
      </c>
      <c r="E59" s="21">
        <f>E60+E64+E67+E71+E75</f>
        <v>170000</v>
      </c>
      <c r="F59" s="21">
        <f>F60+F64+F67+F71+F75</f>
        <v>243891</v>
      </c>
      <c r="G59" s="24">
        <f t="shared" si="0"/>
        <v>143.46529411764706</v>
      </c>
      <c r="H59" s="24">
        <f t="shared" si="1"/>
        <v>29.034642857142856</v>
      </c>
    </row>
    <row r="60" spans="2:8" s="18" customFormat="1" ht="45.75" customHeight="1">
      <c r="B60" s="16" t="s">
        <v>84</v>
      </c>
      <c r="C60" s="13" t="s">
        <v>85</v>
      </c>
      <c r="D60" s="17">
        <f>D61+D62+D63</f>
        <v>4873000</v>
      </c>
      <c r="E60" s="17">
        <f>E61+E62+E63</f>
        <v>3766000</v>
      </c>
      <c r="F60" s="17">
        <f>F61+F62+F63</f>
        <v>2681073</v>
      </c>
      <c r="G60" s="24">
        <f t="shared" si="0"/>
        <v>71.19152947424323</v>
      </c>
      <c r="H60" s="24">
        <f t="shared" si="1"/>
        <v>55.01894110404268</v>
      </c>
    </row>
    <row r="61" spans="2:8" s="22" customFormat="1" ht="12.75">
      <c r="B61" s="19" t="s">
        <v>208</v>
      </c>
      <c r="C61" s="20" t="s">
        <v>86</v>
      </c>
      <c r="D61" s="21">
        <v>3850000</v>
      </c>
      <c r="E61" s="21">
        <v>3002000</v>
      </c>
      <c r="F61" s="21">
        <v>2100058</v>
      </c>
      <c r="G61" s="24">
        <f t="shared" si="0"/>
        <v>69.95529646902065</v>
      </c>
      <c r="H61" s="24">
        <f t="shared" si="1"/>
        <v>54.54696103896104</v>
      </c>
    </row>
    <row r="62" spans="2:8" s="22" customFormat="1" ht="24">
      <c r="B62" s="19" t="s">
        <v>209</v>
      </c>
      <c r="C62" s="20" t="s">
        <v>87</v>
      </c>
      <c r="D62" s="21">
        <v>198000</v>
      </c>
      <c r="E62" s="21">
        <v>128000</v>
      </c>
      <c r="F62" s="21">
        <v>160480</v>
      </c>
      <c r="G62" s="24">
        <f t="shared" si="0"/>
        <v>125.37499999999999</v>
      </c>
      <c r="H62" s="24">
        <f t="shared" si="1"/>
        <v>81.05050505050505</v>
      </c>
    </row>
    <row r="63" spans="2:8" s="22" customFormat="1" ht="12.75" customHeight="1">
      <c r="B63" s="19" t="s">
        <v>210</v>
      </c>
      <c r="C63" s="20" t="s">
        <v>88</v>
      </c>
      <c r="D63" s="21">
        <v>825000</v>
      </c>
      <c r="E63" s="21">
        <v>636000</v>
      </c>
      <c r="F63" s="21">
        <v>420535</v>
      </c>
      <c r="G63" s="24">
        <f t="shared" si="0"/>
        <v>66.12185534591195</v>
      </c>
      <c r="H63" s="24">
        <f t="shared" si="1"/>
        <v>50.973939393939396</v>
      </c>
    </row>
    <row r="64" spans="2:8" s="18" customFormat="1" ht="22.5">
      <c r="B64" s="28" t="s">
        <v>89</v>
      </c>
      <c r="C64" s="13" t="s">
        <v>90</v>
      </c>
      <c r="D64" s="17">
        <f>D65+D66</f>
        <v>1692000</v>
      </c>
      <c r="E64" s="17">
        <f>E65+E66</f>
        <v>1100000</v>
      </c>
      <c r="F64" s="17">
        <f>F65+F66</f>
        <v>962020</v>
      </c>
      <c r="G64" s="24">
        <f t="shared" si="0"/>
        <v>87.45636363636363</v>
      </c>
      <c r="H64" s="24">
        <f t="shared" si="1"/>
        <v>56.856973995271865</v>
      </c>
    </row>
    <row r="65" spans="2:8" s="22" customFormat="1" ht="12.75">
      <c r="B65" s="30" t="s">
        <v>211</v>
      </c>
      <c r="C65" s="20" t="s">
        <v>91</v>
      </c>
      <c r="D65" s="21">
        <v>192000</v>
      </c>
      <c r="E65" s="21">
        <v>125000</v>
      </c>
      <c r="F65" s="21">
        <v>99866</v>
      </c>
      <c r="G65" s="24">
        <f t="shared" si="0"/>
        <v>79.8928</v>
      </c>
      <c r="H65" s="24">
        <f t="shared" si="1"/>
        <v>52.01354166666666</v>
      </c>
    </row>
    <row r="66" spans="2:8" s="22" customFormat="1" ht="12.75" customHeight="1">
      <c r="B66" s="30" t="s">
        <v>212</v>
      </c>
      <c r="C66" s="20" t="s">
        <v>92</v>
      </c>
      <c r="D66" s="21">
        <v>1500000</v>
      </c>
      <c r="E66" s="21">
        <v>975000</v>
      </c>
      <c r="F66" s="21">
        <v>862154</v>
      </c>
      <c r="G66" s="24">
        <f t="shared" si="0"/>
        <v>88.42605128205128</v>
      </c>
      <c r="H66" s="24">
        <f t="shared" si="1"/>
        <v>57.476933333333335</v>
      </c>
    </row>
    <row r="67" spans="2:8" s="18" customFormat="1" ht="22.5">
      <c r="B67" s="28" t="s">
        <v>93</v>
      </c>
      <c r="C67" s="13" t="s">
        <v>94</v>
      </c>
      <c r="D67" s="17">
        <f>D68+D69+D70</f>
        <v>3924000</v>
      </c>
      <c r="E67" s="17">
        <f>E68+E69+E70</f>
        <v>3051000</v>
      </c>
      <c r="F67" s="17">
        <f>F68+F69+F70</f>
        <v>1789277</v>
      </c>
      <c r="G67" s="24">
        <f t="shared" si="0"/>
        <v>58.645591609308426</v>
      </c>
      <c r="H67" s="24">
        <f t="shared" si="1"/>
        <v>45.598292558613664</v>
      </c>
    </row>
    <row r="68" spans="2:8" s="22" customFormat="1" ht="24">
      <c r="B68" s="30" t="s">
        <v>213</v>
      </c>
      <c r="C68" s="20" t="s">
        <v>95</v>
      </c>
      <c r="D68" s="21">
        <v>2915000</v>
      </c>
      <c r="E68" s="21">
        <v>2395000</v>
      </c>
      <c r="F68" s="21">
        <v>1391613</v>
      </c>
      <c r="G68" s="24">
        <f t="shared" si="0"/>
        <v>58.10492693110647</v>
      </c>
      <c r="H68" s="24">
        <f t="shared" si="1"/>
        <v>47.739725557461405</v>
      </c>
    </row>
    <row r="69" spans="2:8" s="22" customFormat="1" ht="24">
      <c r="B69" s="30" t="s">
        <v>214</v>
      </c>
      <c r="C69" s="20" t="s">
        <v>96</v>
      </c>
      <c r="D69" s="21">
        <v>34000</v>
      </c>
      <c r="E69" s="21">
        <v>22000</v>
      </c>
      <c r="F69" s="21">
        <v>10470</v>
      </c>
      <c r="G69" s="24">
        <f t="shared" si="0"/>
        <v>47.590909090909086</v>
      </c>
      <c r="H69" s="24">
        <f t="shared" si="1"/>
        <v>30.794117647058822</v>
      </c>
    </row>
    <row r="70" spans="2:8" s="22" customFormat="1" ht="12.75">
      <c r="B70" s="30" t="s">
        <v>215</v>
      </c>
      <c r="C70" s="20" t="s">
        <v>97</v>
      </c>
      <c r="D70" s="21">
        <v>975000</v>
      </c>
      <c r="E70" s="21">
        <v>634000</v>
      </c>
      <c r="F70" s="21">
        <v>387194</v>
      </c>
      <c r="G70" s="24">
        <f t="shared" si="0"/>
        <v>61.07160883280757</v>
      </c>
      <c r="H70" s="24">
        <f t="shared" si="1"/>
        <v>39.71220512820513</v>
      </c>
    </row>
    <row r="71" spans="2:8" s="18" customFormat="1" ht="12.75" customHeight="1">
      <c r="B71" s="28" t="s">
        <v>98</v>
      </c>
      <c r="C71" s="13" t="s">
        <v>99</v>
      </c>
      <c r="D71" s="17">
        <f>D72+D73+D74</f>
        <v>4841000</v>
      </c>
      <c r="E71" s="17">
        <f>E72+E73+E74</f>
        <v>3543000</v>
      </c>
      <c r="F71" s="17">
        <f>F72+F73+F74</f>
        <v>2967062</v>
      </c>
      <c r="G71" s="24">
        <f t="shared" si="0"/>
        <v>83.74434095399378</v>
      </c>
      <c r="H71" s="24">
        <f t="shared" si="1"/>
        <v>61.29027060524685</v>
      </c>
    </row>
    <row r="72" spans="2:8" s="22" customFormat="1" ht="12.75">
      <c r="B72" s="30" t="s">
        <v>216</v>
      </c>
      <c r="C72" s="20" t="s">
        <v>100</v>
      </c>
      <c r="D72" s="21">
        <v>4732000</v>
      </c>
      <c r="E72" s="21">
        <v>3472000</v>
      </c>
      <c r="F72" s="21">
        <v>2924673</v>
      </c>
      <c r="G72" s="24">
        <f t="shared" si="0"/>
        <v>84.23597350230415</v>
      </c>
      <c r="H72" s="24">
        <f t="shared" si="1"/>
        <v>61.8062764158918</v>
      </c>
    </row>
    <row r="73" spans="2:8" s="22" customFormat="1" ht="12.75">
      <c r="B73" s="30" t="s">
        <v>217</v>
      </c>
      <c r="C73" s="20" t="s">
        <v>101</v>
      </c>
      <c r="D73" s="21">
        <v>0</v>
      </c>
      <c r="E73" s="21">
        <v>0</v>
      </c>
      <c r="F73" s="21">
        <v>0</v>
      </c>
      <c r="G73" s="24">
        <v>0</v>
      </c>
      <c r="H73" s="24">
        <v>0</v>
      </c>
    </row>
    <row r="74" spans="2:8" s="22" customFormat="1" ht="12.75">
      <c r="B74" s="30" t="s">
        <v>218</v>
      </c>
      <c r="C74" s="20" t="s">
        <v>102</v>
      </c>
      <c r="D74" s="21">
        <v>109000</v>
      </c>
      <c r="E74" s="21">
        <v>71000</v>
      </c>
      <c r="F74" s="21">
        <v>42389</v>
      </c>
      <c r="G74" s="24">
        <f aca="true" t="shared" si="5" ref="G74:G86">F74/E74*100</f>
        <v>59.702816901408454</v>
      </c>
      <c r="H74" s="24">
        <f aca="true" t="shared" si="6" ref="H74:H86">F74/D74*100</f>
        <v>38.888990825688076</v>
      </c>
    </row>
    <row r="75" spans="2:8" s="18" customFormat="1" ht="22.5">
      <c r="B75" s="28" t="s">
        <v>103</v>
      </c>
      <c r="C75" s="13" t="s">
        <v>104</v>
      </c>
      <c r="D75" s="17">
        <f>D76+D77+D78</f>
        <v>-14490000</v>
      </c>
      <c r="E75" s="17">
        <f>E76+E77+E78</f>
        <v>-11290000</v>
      </c>
      <c r="F75" s="17">
        <f>F76+F77+F78</f>
        <v>-8155541</v>
      </c>
      <c r="G75" s="24">
        <f t="shared" si="5"/>
        <v>72.23685562444642</v>
      </c>
      <c r="H75" s="24">
        <f t="shared" si="6"/>
        <v>56.28392684610076</v>
      </c>
    </row>
    <row r="76" spans="2:8" s="22" customFormat="1" ht="12.75">
      <c r="B76" s="30" t="s">
        <v>219</v>
      </c>
      <c r="C76" s="20" t="s">
        <v>105</v>
      </c>
      <c r="D76" s="21">
        <v>0</v>
      </c>
      <c r="E76" s="21">
        <v>0</v>
      </c>
      <c r="F76" s="21">
        <v>76500</v>
      </c>
      <c r="G76" s="24">
        <v>0</v>
      </c>
      <c r="H76" s="24">
        <v>0</v>
      </c>
    </row>
    <row r="77" spans="2:8" s="22" customFormat="1" ht="33.75">
      <c r="B77" s="29" t="s">
        <v>106</v>
      </c>
      <c r="C77" s="20" t="s">
        <v>107</v>
      </c>
      <c r="D77" s="21">
        <v>-37371000</v>
      </c>
      <c r="E77" s="21">
        <v>-34171000</v>
      </c>
      <c r="F77" s="21">
        <v>-31113000</v>
      </c>
      <c r="G77" s="24">
        <f t="shared" si="5"/>
        <v>91.05089110649381</v>
      </c>
      <c r="H77" s="24">
        <f t="shared" si="6"/>
        <v>83.25439511921007</v>
      </c>
    </row>
    <row r="78" spans="2:8" s="22" customFormat="1" ht="12.75">
      <c r="B78" s="30" t="s">
        <v>220</v>
      </c>
      <c r="C78" s="20" t="s">
        <v>110</v>
      </c>
      <c r="D78" s="21">
        <v>22881000</v>
      </c>
      <c r="E78" s="21">
        <v>22881000</v>
      </c>
      <c r="F78" s="21">
        <v>22880959</v>
      </c>
      <c r="G78" s="24">
        <f t="shared" si="5"/>
        <v>99.99982081202745</v>
      </c>
      <c r="H78" s="24">
        <f t="shared" si="6"/>
        <v>99.99982081202745</v>
      </c>
    </row>
    <row r="79" spans="2:8" s="18" customFormat="1" ht="11.25">
      <c r="B79" s="28" t="s">
        <v>126</v>
      </c>
      <c r="C79" s="13" t="s">
        <v>127</v>
      </c>
      <c r="D79" s="17">
        <f>D80</f>
        <v>8330000</v>
      </c>
      <c r="E79" s="17">
        <f>E80</f>
        <v>5414000</v>
      </c>
      <c r="F79" s="17">
        <f>F80</f>
        <v>236513</v>
      </c>
      <c r="G79" s="24">
        <f t="shared" si="5"/>
        <v>4.368544514222386</v>
      </c>
      <c r="H79" s="24">
        <f t="shared" si="6"/>
        <v>2.8392917166866747</v>
      </c>
    </row>
    <row r="80" spans="2:8" s="18" customFormat="1" ht="25.5" customHeight="1">
      <c r="B80" s="28" t="s">
        <v>128</v>
      </c>
      <c r="C80" s="13" t="s">
        <v>129</v>
      </c>
      <c r="D80" s="17">
        <f>D81+D85</f>
        <v>8330000</v>
      </c>
      <c r="E80" s="17">
        <f>E81+E85</f>
        <v>5414000</v>
      </c>
      <c r="F80" s="17">
        <f>F81+F85</f>
        <v>236513</v>
      </c>
      <c r="G80" s="24">
        <f t="shared" si="5"/>
        <v>4.368544514222386</v>
      </c>
      <c r="H80" s="24">
        <f t="shared" si="6"/>
        <v>2.8392917166866747</v>
      </c>
    </row>
    <row r="81" spans="2:8" s="18" customFormat="1" ht="12.75" customHeight="1">
      <c r="B81" s="28" t="s">
        <v>130</v>
      </c>
      <c r="C81" s="13" t="s">
        <v>131</v>
      </c>
      <c r="D81" s="17">
        <f>D82+D83+D84</f>
        <v>8180000</v>
      </c>
      <c r="E81" s="17">
        <f>E82+E83+E84</f>
        <v>5317000</v>
      </c>
      <c r="F81" s="17">
        <f>F82+F83+F84</f>
        <v>53491</v>
      </c>
      <c r="G81" s="24">
        <f t="shared" si="5"/>
        <v>1.006037239044574</v>
      </c>
      <c r="H81" s="24">
        <f t="shared" si="6"/>
        <v>0.6539242053789731</v>
      </c>
    </row>
    <row r="82" spans="2:8" s="22" customFormat="1" ht="22.5">
      <c r="B82" s="29" t="s">
        <v>140</v>
      </c>
      <c r="C82" s="20" t="s">
        <v>141</v>
      </c>
      <c r="D82" s="21">
        <v>6000000</v>
      </c>
      <c r="E82" s="21">
        <v>3900000</v>
      </c>
      <c r="F82" s="21">
        <v>0</v>
      </c>
      <c r="G82" s="24">
        <f t="shared" si="5"/>
        <v>0</v>
      </c>
      <c r="H82" s="24">
        <f t="shared" si="6"/>
        <v>0</v>
      </c>
    </row>
    <row r="83" spans="2:8" s="22" customFormat="1" ht="26.25" customHeight="1">
      <c r="B83" s="29" t="s">
        <v>142</v>
      </c>
      <c r="C83" s="20" t="s">
        <v>143</v>
      </c>
      <c r="D83" s="21">
        <v>80000</v>
      </c>
      <c r="E83" s="21">
        <v>52000</v>
      </c>
      <c r="F83" s="21">
        <v>21391</v>
      </c>
      <c r="G83" s="24">
        <f t="shared" si="5"/>
        <v>41.136538461538464</v>
      </c>
      <c r="H83" s="24">
        <f t="shared" si="6"/>
        <v>26.73875</v>
      </c>
    </row>
    <row r="84" spans="2:8" s="22" customFormat="1" ht="15" customHeight="1">
      <c r="B84" s="29" t="s">
        <v>144</v>
      </c>
      <c r="C84" s="20" t="s">
        <v>145</v>
      </c>
      <c r="D84" s="21">
        <v>2100000</v>
      </c>
      <c r="E84" s="21">
        <v>1365000</v>
      </c>
      <c r="F84" s="21">
        <v>32100</v>
      </c>
      <c r="G84" s="24">
        <f t="shared" si="5"/>
        <v>2.3516483516483517</v>
      </c>
      <c r="H84" s="24">
        <f t="shared" si="6"/>
        <v>1.5285714285714287</v>
      </c>
    </row>
    <row r="85" spans="2:8" s="18" customFormat="1" ht="22.5">
      <c r="B85" s="28" t="s">
        <v>146</v>
      </c>
      <c r="C85" s="13" t="s">
        <v>147</v>
      </c>
      <c r="D85" s="17">
        <f>D86</f>
        <v>150000</v>
      </c>
      <c r="E85" s="17">
        <f>E86</f>
        <v>97000</v>
      </c>
      <c r="F85" s="17">
        <f>F86</f>
        <v>183022</v>
      </c>
      <c r="G85" s="24">
        <f t="shared" si="5"/>
        <v>188.68247422680412</v>
      </c>
      <c r="H85" s="24">
        <f t="shared" si="6"/>
        <v>122.01466666666667</v>
      </c>
    </row>
    <row r="86" spans="2:8" s="22" customFormat="1" ht="45">
      <c r="B86" s="29" t="s">
        <v>148</v>
      </c>
      <c r="C86" s="20" t="s">
        <v>149</v>
      </c>
      <c r="D86" s="21">
        <v>150000</v>
      </c>
      <c r="E86" s="21">
        <v>97000</v>
      </c>
      <c r="F86" s="21">
        <v>183022</v>
      </c>
      <c r="G86" s="24">
        <f t="shared" si="5"/>
        <v>188.68247422680412</v>
      </c>
      <c r="H86" s="24">
        <f t="shared" si="6"/>
        <v>122.01466666666667</v>
      </c>
    </row>
    <row r="89" spans="1:8" ht="22.5">
      <c r="A89" s="33"/>
      <c r="B89" s="34" t="s">
        <v>180</v>
      </c>
      <c r="C89" s="34" t="s">
        <v>181</v>
      </c>
      <c r="D89" s="35" t="s">
        <v>190</v>
      </c>
      <c r="E89" s="35" t="s">
        <v>189</v>
      </c>
      <c r="F89" s="35" t="s">
        <v>184</v>
      </c>
      <c r="G89" s="8" t="s">
        <v>187</v>
      </c>
      <c r="H89" s="8" t="s">
        <v>187</v>
      </c>
    </row>
    <row r="90" spans="1:8" ht="11.25">
      <c r="A90" s="33"/>
      <c r="B90" s="36" t="s">
        <v>185</v>
      </c>
      <c r="C90" s="36" t="s">
        <v>186</v>
      </c>
      <c r="D90" s="35">
        <v>3</v>
      </c>
      <c r="E90" s="35">
        <v>4</v>
      </c>
      <c r="F90" s="35">
        <v>5</v>
      </c>
      <c r="G90" s="8" t="s">
        <v>228</v>
      </c>
      <c r="H90" s="8" t="s">
        <v>229</v>
      </c>
    </row>
    <row r="91" spans="1:8" ht="11.25">
      <c r="A91" s="37"/>
      <c r="B91" s="38" t="s">
        <v>230</v>
      </c>
      <c r="C91" s="38" t="s">
        <v>166</v>
      </c>
      <c r="D91" s="39">
        <f>D93+D94+D95+D96+D97+D98+D99+D100+D101+D103+D104</f>
        <v>256467000</v>
      </c>
      <c r="E91" s="39">
        <f>E93+E94+E95+E96+E97+E98+E99+E100+E101+E103+E104</f>
        <v>146583000</v>
      </c>
      <c r="F91" s="39">
        <f>F93+F94+F95+F96+F97+F98+F99+F100+F101+F103+F104</f>
        <v>132330699</v>
      </c>
      <c r="G91" s="40">
        <f>F91/E91*100</f>
        <v>90.27697550193406</v>
      </c>
      <c r="H91" s="40">
        <f>F91/D91*100</f>
        <v>51.59755407128402</v>
      </c>
    </row>
    <row r="92" spans="1:8" ht="22.5">
      <c r="A92" s="37"/>
      <c r="B92" s="38" t="s">
        <v>231</v>
      </c>
      <c r="C92" s="38" t="s">
        <v>232</v>
      </c>
      <c r="D92" s="39">
        <f>D93+D94+D95+D96+D97+D98+D99+D100+D101</f>
        <v>251467000</v>
      </c>
      <c r="E92" s="39">
        <v>147678000</v>
      </c>
      <c r="F92" s="39">
        <v>131791716</v>
      </c>
      <c r="G92" s="40">
        <f aca="true" t="shared" si="7" ref="G92:G155">F92/E92*100</f>
        <v>89.24261975378865</v>
      </c>
      <c r="H92" s="40">
        <f aca="true" t="shared" si="8" ref="H92:H155">F92/D92*100</f>
        <v>52.409149510671384</v>
      </c>
    </row>
    <row r="93" spans="1:8" ht="11.25">
      <c r="A93" s="37"/>
      <c r="B93" s="38" t="s">
        <v>233</v>
      </c>
      <c r="C93" s="38" t="s">
        <v>234</v>
      </c>
      <c r="D93" s="39">
        <v>92234000</v>
      </c>
      <c r="E93" s="39">
        <v>52202000</v>
      </c>
      <c r="F93" s="39">
        <v>47505350</v>
      </c>
      <c r="G93" s="40">
        <f t="shared" si="7"/>
        <v>91.00293092218689</v>
      </c>
      <c r="H93" s="40">
        <f t="shared" si="8"/>
        <v>51.50524752260554</v>
      </c>
    </row>
    <row r="94" spans="1:8" ht="11.25">
      <c r="A94" s="37"/>
      <c r="B94" s="38" t="s">
        <v>235</v>
      </c>
      <c r="C94" s="38" t="s">
        <v>236</v>
      </c>
      <c r="D94" s="39">
        <v>104800000</v>
      </c>
      <c r="E94" s="39">
        <v>58483000</v>
      </c>
      <c r="F94" s="39">
        <v>53271775</v>
      </c>
      <c r="G94" s="40">
        <f t="shared" si="7"/>
        <v>91.0893336525144</v>
      </c>
      <c r="H94" s="40">
        <f t="shared" si="8"/>
        <v>50.831846374045796</v>
      </c>
    </row>
    <row r="95" spans="1:8" ht="11.25">
      <c r="A95" s="37"/>
      <c r="B95" s="38" t="s">
        <v>237</v>
      </c>
      <c r="C95" s="38" t="s">
        <v>238</v>
      </c>
      <c r="D95" s="39">
        <v>8000000</v>
      </c>
      <c r="E95" s="39">
        <v>4200000</v>
      </c>
      <c r="F95" s="39">
        <v>3116506</v>
      </c>
      <c r="G95" s="40">
        <f t="shared" si="7"/>
        <v>74.20252380952381</v>
      </c>
      <c r="H95" s="40">
        <f t="shared" si="8"/>
        <v>38.956325</v>
      </c>
    </row>
    <row r="96" spans="1:8" ht="11.25">
      <c r="A96" s="37"/>
      <c r="B96" s="38" t="s">
        <v>239</v>
      </c>
      <c r="C96" s="38" t="s">
        <v>240</v>
      </c>
      <c r="D96" s="39">
        <v>18148000</v>
      </c>
      <c r="E96" s="39">
        <v>8003000</v>
      </c>
      <c r="F96" s="39">
        <v>6224325</v>
      </c>
      <c r="G96" s="40">
        <f t="shared" si="7"/>
        <v>77.77489691365737</v>
      </c>
      <c r="H96" s="40">
        <f t="shared" si="8"/>
        <v>34.29758100066123</v>
      </c>
    </row>
    <row r="97" spans="1:8" ht="11.25">
      <c r="A97" s="37"/>
      <c r="B97" s="38" t="s">
        <v>241</v>
      </c>
      <c r="C97" s="38" t="s">
        <v>242</v>
      </c>
      <c r="D97" s="39">
        <v>10000</v>
      </c>
      <c r="E97" s="39">
        <v>0</v>
      </c>
      <c r="F97" s="39">
        <v>0</v>
      </c>
      <c r="G97" s="40">
        <v>0</v>
      </c>
      <c r="H97" s="40">
        <f t="shared" si="8"/>
        <v>0</v>
      </c>
    </row>
    <row r="98" spans="1:8" ht="22.5">
      <c r="A98" s="37"/>
      <c r="B98" s="38" t="s">
        <v>243</v>
      </c>
      <c r="C98" s="38" t="s">
        <v>244</v>
      </c>
      <c r="D98" s="39">
        <v>26000</v>
      </c>
      <c r="E98" s="39">
        <v>16000</v>
      </c>
      <c r="F98" s="39">
        <v>0</v>
      </c>
      <c r="G98" s="40">
        <f t="shared" si="7"/>
        <v>0</v>
      </c>
      <c r="H98" s="40">
        <f t="shared" si="8"/>
        <v>0</v>
      </c>
    </row>
    <row r="99" spans="1:8" ht="11.25">
      <c r="A99" s="37"/>
      <c r="B99" s="38" t="s">
        <v>245</v>
      </c>
      <c r="C99" s="38" t="s">
        <v>246</v>
      </c>
      <c r="D99" s="39">
        <f>D143+D150+D157</f>
        <v>7143000</v>
      </c>
      <c r="E99" s="39">
        <f>E143+E150+E157</f>
        <v>4618000</v>
      </c>
      <c r="F99" s="39">
        <f>F143+F150+F157</f>
        <v>3874018</v>
      </c>
      <c r="G99" s="40">
        <f t="shared" si="7"/>
        <v>83.8895192724123</v>
      </c>
      <c r="H99" s="40">
        <f t="shared" si="8"/>
        <v>54.23516729665406</v>
      </c>
    </row>
    <row r="100" spans="1:8" ht="11.25">
      <c r="A100" s="37"/>
      <c r="B100" s="38" t="s">
        <v>247</v>
      </c>
      <c r="C100" s="38" t="s">
        <v>248</v>
      </c>
      <c r="D100" s="39">
        <v>4574000</v>
      </c>
      <c r="E100" s="39">
        <v>4463000</v>
      </c>
      <c r="F100" s="39">
        <v>4297524</v>
      </c>
      <c r="G100" s="40">
        <f t="shared" si="7"/>
        <v>96.29226977369483</v>
      </c>
      <c r="H100" s="40">
        <f t="shared" si="8"/>
        <v>93.95548753825973</v>
      </c>
    </row>
    <row r="101" spans="1:8" ht="11.25">
      <c r="A101" s="37"/>
      <c r="B101" s="38" t="s">
        <v>249</v>
      </c>
      <c r="C101" s="38" t="s">
        <v>250</v>
      </c>
      <c r="D101" s="39">
        <v>16532000</v>
      </c>
      <c r="E101" s="39">
        <v>11848000</v>
      </c>
      <c r="F101" s="39">
        <v>11742218</v>
      </c>
      <c r="G101" s="40">
        <f t="shared" si="7"/>
        <v>99.10717420661716</v>
      </c>
      <c r="H101" s="40">
        <f t="shared" si="8"/>
        <v>71.02720783934188</v>
      </c>
    </row>
    <row r="102" spans="1:8" ht="11.25">
      <c r="A102" s="37"/>
      <c r="B102" s="38" t="s">
        <v>251</v>
      </c>
      <c r="C102" s="38" t="s">
        <v>252</v>
      </c>
      <c r="D102" s="39">
        <v>5000000</v>
      </c>
      <c r="E102" s="39">
        <v>2750000</v>
      </c>
      <c r="F102" s="39">
        <v>2441815</v>
      </c>
      <c r="G102" s="40">
        <f t="shared" si="7"/>
        <v>88.79327272727274</v>
      </c>
      <c r="H102" s="40">
        <f t="shared" si="8"/>
        <v>48.8363</v>
      </c>
    </row>
    <row r="103" spans="1:8" ht="11.25">
      <c r="A103" s="37"/>
      <c r="B103" s="38" t="s">
        <v>253</v>
      </c>
      <c r="C103" s="38" t="s">
        <v>254</v>
      </c>
      <c r="D103" s="39">
        <v>5000000</v>
      </c>
      <c r="E103" s="39">
        <v>2750000</v>
      </c>
      <c r="F103" s="39">
        <v>2441815</v>
      </c>
      <c r="G103" s="40">
        <f t="shared" si="7"/>
        <v>88.79327272727274</v>
      </c>
      <c r="H103" s="40">
        <f t="shared" si="8"/>
        <v>48.8363</v>
      </c>
    </row>
    <row r="104" spans="1:8" ht="22.5">
      <c r="A104" s="41"/>
      <c r="B104" s="42" t="s">
        <v>255</v>
      </c>
      <c r="C104" s="42">
        <v>85</v>
      </c>
      <c r="D104" s="43">
        <f>D109+D128+D145</f>
        <v>0</v>
      </c>
      <c r="E104" s="43">
        <f>E109+E128+E145</f>
        <v>0</v>
      </c>
      <c r="F104" s="43">
        <f>F109+F128+F145</f>
        <v>-142832</v>
      </c>
      <c r="G104" s="40">
        <v>0</v>
      </c>
      <c r="H104" s="40">
        <v>0</v>
      </c>
    </row>
    <row r="105" spans="1:8" ht="11.25">
      <c r="A105" s="37"/>
      <c r="B105" s="38" t="s">
        <v>256</v>
      </c>
      <c r="C105" s="38" t="s">
        <v>167</v>
      </c>
      <c r="D105" s="39">
        <v>15624000</v>
      </c>
      <c r="E105" s="39">
        <v>10625000</v>
      </c>
      <c r="F105" s="39">
        <f>SUM(F107:F109)</f>
        <v>7231331</v>
      </c>
      <c r="G105" s="40">
        <f t="shared" si="7"/>
        <v>68.05958588235295</v>
      </c>
      <c r="H105" s="40">
        <f t="shared" si="8"/>
        <v>46.28348054275474</v>
      </c>
    </row>
    <row r="106" spans="1:8" ht="22.5">
      <c r="A106" s="37"/>
      <c r="B106" s="44" t="s">
        <v>231</v>
      </c>
      <c r="C106" s="44" t="s">
        <v>232</v>
      </c>
      <c r="D106" s="45">
        <v>15624000</v>
      </c>
      <c r="E106" s="45">
        <v>10625000</v>
      </c>
      <c r="F106" s="45">
        <v>7295257</v>
      </c>
      <c r="G106" s="40">
        <f t="shared" si="7"/>
        <v>68.66124235294117</v>
      </c>
      <c r="H106" s="40">
        <f t="shared" si="8"/>
        <v>46.69263312852023</v>
      </c>
    </row>
    <row r="107" spans="1:8" ht="11.25">
      <c r="A107" s="37"/>
      <c r="B107" s="44" t="s">
        <v>233</v>
      </c>
      <c r="C107" s="44" t="s">
        <v>234</v>
      </c>
      <c r="D107" s="45">
        <v>6930000</v>
      </c>
      <c r="E107" s="45">
        <v>5085000</v>
      </c>
      <c r="F107" s="45">
        <v>4043341</v>
      </c>
      <c r="G107" s="40">
        <f t="shared" si="7"/>
        <v>79.515063913471</v>
      </c>
      <c r="H107" s="40">
        <f t="shared" si="8"/>
        <v>58.345468975468975</v>
      </c>
    </row>
    <row r="108" spans="1:8" ht="11.25">
      <c r="A108" s="37"/>
      <c r="B108" s="44" t="s">
        <v>235</v>
      </c>
      <c r="C108" s="44" t="s">
        <v>236</v>
      </c>
      <c r="D108" s="45">
        <v>8694000</v>
      </c>
      <c r="E108" s="45">
        <v>5540000</v>
      </c>
      <c r="F108" s="45">
        <v>3251916</v>
      </c>
      <c r="G108" s="40">
        <f t="shared" si="7"/>
        <v>58.69884476534296</v>
      </c>
      <c r="H108" s="40">
        <f t="shared" si="8"/>
        <v>37.40414078674949</v>
      </c>
    </row>
    <row r="109" spans="1:8" ht="22.5">
      <c r="A109" s="46"/>
      <c r="B109" s="47" t="s">
        <v>255</v>
      </c>
      <c r="C109" s="47">
        <v>85</v>
      </c>
      <c r="D109" s="48"/>
      <c r="E109" s="48"/>
      <c r="F109" s="48">
        <v>-63926</v>
      </c>
      <c r="G109" s="40">
        <v>0</v>
      </c>
      <c r="H109" s="40">
        <v>0</v>
      </c>
    </row>
    <row r="110" spans="1:8" ht="11.25">
      <c r="A110" s="33"/>
      <c r="B110" s="28" t="s">
        <v>257</v>
      </c>
      <c r="C110" s="28" t="s">
        <v>168</v>
      </c>
      <c r="D110" s="49">
        <v>1348000</v>
      </c>
      <c r="E110" s="49">
        <v>1098000</v>
      </c>
      <c r="F110" s="49">
        <v>459433</v>
      </c>
      <c r="G110" s="40">
        <f t="shared" si="7"/>
        <v>41.84271402550091</v>
      </c>
      <c r="H110" s="40">
        <f t="shared" si="8"/>
        <v>34.08256676557863</v>
      </c>
    </row>
    <row r="111" spans="1:8" ht="22.5">
      <c r="A111" s="37"/>
      <c r="B111" s="44" t="s">
        <v>231</v>
      </c>
      <c r="C111" s="44" t="s">
        <v>232</v>
      </c>
      <c r="D111" s="45">
        <v>1348000</v>
      </c>
      <c r="E111" s="45">
        <v>1098000</v>
      </c>
      <c r="F111" s="45">
        <v>459433</v>
      </c>
      <c r="G111" s="40">
        <f t="shared" si="7"/>
        <v>41.84271402550091</v>
      </c>
      <c r="H111" s="40">
        <f t="shared" si="8"/>
        <v>34.08256676557863</v>
      </c>
    </row>
    <row r="112" spans="1:8" ht="11.25">
      <c r="A112" s="33"/>
      <c r="B112" s="29" t="s">
        <v>233</v>
      </c>
      <c r="C112" s="29" t="s">
        <v>234</v>
      </c>
      <c r="D112" s="50">
        <v>542000</v>
      </c>
      <c r="E112" s="50">
        <v>353000</v>
      </c>
      <c r="F112" s="50">
        <v>239232</v>
      </c>
      <c r="G112" s="40">
        <f t="shared" si="7"/>
        <v>67.77110481586402</v>
      </c>
      <c r="H112" s="40">
        <f t="shared" si="8"/>
        <v>44.13874538745387</v>
      </c>
    </row>
    <row r="113" spans="1:8" ht="11.25">
      <c r="A113" s="33"/>
      <c r="B113" s="29" t="s">
        <v>235</v>
      </c>
      <c r="C113" s="29" t="s">
        <v>236</v>
      </c>
      <c r="D113" s="50">
        <v>796000</v>
      </c>
      <c r="E113" s="50">
        <v>745000</v>
      </c>
      <c r="F113" s="50">
        <v>220201</v>
      </c>
      <c r="G113" s="40">
        <f t="shared" si="7"/>
        <v>29.55718120805369</v>
      </c>
      <c r="H113" s="40">
        <f t="shared" si="8"/>
        <v>27.663442211055276</v>
      </c>
    </row>
    <row r="114" spans="1:8" ht="11.25">
      <c r="A114" s="33"/>
      <c r="B114" s="29" t="s">
        <v>241</v>
      </c>
      <c r="C114" s="29" t="s">
        <v>242</v>
      </c>
      <c r="D114" s="50">
        <v>10000</v>
      </c>
      <c r="E114" s="50">
        <v>0</v>
      </c>
      <c r="F114" s="50">
        <v>0</v>
      </c>
      <c r="G114" s="40">
        <v>0</v>
      </c>
      <c r="H114" s="40">
        <f t="shared" si="8"/>
        <v>0</v>
      </c>
    </row>
    <row r="115" spans="1:8" ht="22.5">
      <c r="A115" s="33"/>
      <c r="B115" s="28" t="s">
        <v>258</v>
      </c>
      <c r="C115" s="28" t="s">
        <v>169</v>
      </c>
      <c r="D115" s="49">
        <v>26000</v>
      </c>
      <c r="E115" s="49">
        <v>16000</v>
      </c>
      <c r="F115" s="49">
        <v>0</v>
      </c>
      <c r="G115" s="40">
        <f t="shared" si="7"/>
        <v>0</v>
      </c>
      <c r="H115" s="40">
        <f t="shared" si="8"/>
        <v>0</v>
      </c>
    </row>
    <row r="116" spans="1:8" ht="22.5">
      <c r="A116" s="33"/>
      <c r="B116" s="29" t="s">
        <v>231</v>
      </c>
      <c r="C116" s="29" t="s">
        <v>232</v>
      </c>
      <c r="D116" s="50">
        <v>26000</v>
      </c>
      <c r="E116" s="50">
        <v>16000</v>
      </c>
      <c r="F116" s="50">
        <v>0</v>
      </c>
      <c r="G116" s="40">
        <f t="shared" si="7"/>
        <v>0</v>
      </c>
      <c r="H116" s="40">
        <f t="shared" si="8"/>
        <v>0</v>
      </c>
    </row>
    <row r="117" spans="1:8" ht="22.5">
      <c r="A117" s="33"/>
      <c r="B117" s="29" t="s">
        <v>243</v>
      </c>
      <c r="C117" s="29" t="s">
        <v>244</v>
      </c>
      <c r="D117" s="50">
        <v>26000</v>
      </c>
      <c r="E117" s="50">
        <v>16000</v>
      </c>
      <c r="F117" s="50">
        <v>0</v>
      </c>
      <c r="G117" s="40">
        <f t="shared" si="7"/>
        <v>0</v>
      </c>
      <c r="H117" s="40">
        <f t="shared" si="8"/>
        <v>0</v>
      </c>
    </row>
    <row r="118" spans="1:8" ht="11.25">
      <c r="A118" s="33"/>
      <c r="B118" s="28" t="s">
        <v>259</v>
      </c>
      <c r="C118" s="28" t="s">
        <v>170</v>
      </c>
      <c r="D118" s="49">
        <v>4893000</v>
      </c>
      <c r="E118" s="49">
        <v>3180000</v>
      </c>
      <c r="F118" s="49">
        <v>2409754</v>
      </c>
      <c r="G118" s="40">
        <f t="shared" si="7"/>
        <v>75.77842767295597</v>
      </c>
      <c r="H118" s="40">
        <f t="shared" si="8"/>
        <v>49.24900878806458</v>
      </c>
    </row>
    <row r="119" spans="1:8" ht="22.5">
      <c r="A119" s="33"/>
      <c r="B119" s="29" t="s">
        <v>231</v>
      </c>
      <c r="C119" s="29" t="s">
        <v>232</v>
      </c>
      <c r="D119" s="50">
        <v>4893000</v>
      </c>
      <c r="E119" s="50">
        <v>3180000</v>
      </c>
      <c r="F119" s="50">
        <v>2409754</v>
      </c>
      <c r="G119" s="40">
        <f t="shared" si="7"/>
        <v>75.77842767295597</v>
      </c>
      <c r="H119" s="40">
        <f t="shared" si="8"/>
        <v>49.24900878806458</v>
      </c>
    </row>
    <row r="120" spans="1:8" ht="11.25">
      <c r="A120" s="37"/>
      <c r="B120" s="44" t="s">
        <v>233</v>
      </c>
      <c r="C120" s="44" t="s">
        <v>234</v>
      </c>
      <c r="D120" s="45">
        <v>4003000</v>
      </c>
      <c r="E120" s="45">
        <v>2602000</v>
      </c>
      <c r="F120" s="45">
        <v>1894199</v>
      </c>
      <c r="G120" s="40">
        <f t="shared" si="7"/>
        <v>72.797809377402</v>
      </c>
      <c r="H120" s="40">
        <f t="shared" si="8"/>
        <v>47.31948538596053</v>
      </c>
    </row>
    <row r="121" spans="1:8" ht="11.25">
      <c r="A121" s="33"/>
      <c r="B121" s="29" t="s">
        <v>235</v>
      </c>
      <c r="C121" s="29" t="s">
        <v>236</v>
      </c>
      <c r="D121" s="50">
        <v>890000</v>
      </c>
      <c r="E121" s="50">
        <v>578000</v>
      </c>
      <c r="F121" s="50">
        <v>515555</v>
      </c>
      <c r="G121" s="40">
        <f t="shared" si="7"/>
        <v>89.19636678200692</v>
      </c>
      <c r="H121" s="40">
        <f t="shared" si="8"/>
        <v>57.92752808988764</v>
      </c>
    </row>
    <row r="122" spans="1:8" ht="11.25">
      <c r="A122" s="33"/>
      <c r="B122" s="28" t="s">
        <v>260</v>
      </c>
      <c r="C122" s="28" t="s">
        <v>171</v>
      </c>
      <c r="D122" s="49">
        <v>82314000</v>
      </c>
      <c r="E122" s="49">
        <v>43902000</v>
      </c>
      <c r="F122" s="49">
        <f>SUM(F124:F128)</f>
        <v>43156208</v>
      </c>
      <c r="G122" s="40">
        <f t="shared" si="7"/>
        <v>98.30123456790123</v>
      </c>
      <c r="H122" s="40">
        <f t="shared" si="8"/>
        <v>52.42875816993464</v>
      </c>
    </row>
    <row r="123" spans="1:8" ht="22.5">
      <c r="A123" s="33"/>
      <c r="B123" s="29" t="s">
        <v>231</v>
      </c>
      <c r="C123" s="29" t="s">
        <v>232</v>
      </c>
      <c r="D123" s="50">
        <v>82314000</v>
      </c>
      <c r="E123" s="50">
        <v>43902000</v>
      </c>
      <c r="F123" s="50">
        <v>43234012</v>
      </c>
      <c r="G123" s="40">
        <f t="shared" si="7"/>
        <v>98.4784565623434</v>
      </c>
      <c r="H123" s="40">
        <f t="shared" si="8"/>
        <v>52.52327915056977</v>
      </c>
    </row>
    <row r="124" spans="1:8" ht="11.25">
      <c r="A124" s="33"/>
      <c r="B124" s="29" t="s">
        <v>233</v>
      </c>
      <c r="C124" s="29" t="s">
        <v>234</v>
      </c>
      <c r="D124" s="50">
        <v>68203000</v>
      </c>
      <c r="E124" s="50">
        <v>35601000</v>
      </c>
      <c r="F124" s="50">
        <v>35168411</v>
      </c>
      <c r="G124" s="40">
        <f t="shared" si="7"/>
        <v>98.78489649167157</v>
      </c>
      <c r="H124" s="40">
        <f t="shared" si="8"/>
        <v>51.56431681890826</v>
      </c>
    </row>
    <row r="125" spans="1:8" ht="11.25">
      <c r="A125" s="33"/>
      <c r="B125" s="29" t="s">
        <v>235</v>
      </c>
      <c r="C125" s="29" t="s">
        <v>236</v>
      </c>
      <c r="D125" s="50">
        <v>13461000</v>
      </c>
      <c r="E125" s="50">
        <v>7879000</v>
      </c>
      <c r="F125" s="50">
        <v>7830405</v>
      </c>
      <c r="G125" s="40">
        <f t="shared" si="7"/>
        <v>99.38323391293311</v>
      </c>
      <c r="H125" s="40">
        <f t="shared" si="8"/>
        <v>58.171049699130826</v>
      </c>
    </row>
    <row r="126" spans="1:8" ht="11.25">
      <c r="A126" s="33"/>
      <c r="B126" s="29" t="s">
        <v>247</v>
      </c>
      <c r="C126" s="29" t="s">
        <v>248</v>
      </c>
      <c r="D126" s="50">
        <v>300000</v>
      </c>
      <c r="E126" s="50">
        <v>195000</v>
      </c>
      <c r="F126" s="50">
        <v>46581</v>
      </c>
      <c r="G126" s="40">
        <f t="shared" si="7"/>
        <v>23.88769230769231</v>
      </c>
      <c r="H126" s="40">
        <f t="shared" si="8"/>
        <v>15.527</v>
      </c>
    </row>
    <row r="127" spans="1:8" ht="11.25">
      <c r="A127" s="37"/>
      <c r="B127" s="44" t="s">
        <v>249</v>
      </c>
      <c r="C127" s="44" t="s">
        <v>250</v>
      </c>
      <c r="D127" s="45">
        <v>350000</v>
      </c>
      <c r="E127" s="45">
        <v>227000</v>
      </c>
      <c r="F127" s="45">
        <v>188615</v>
      </c>
      <c r="G127" s="40">
        <f t="shared" si="7"/>
        <v>83.09030837004406</v>
      </c>
      <c r="H127" s="40">
        <f t="shared" si="8"/>
        <v>53.89000000000001</v>
      </c>
    </row>
    <row r="128" spans="1:8" ht="22.5">
      <c r="A128" s="46"/>
      <c r="B128" s="47" t="s">
        <v>255</v>
      </c>
      <c r="C128" s="47">
        <v>85</v>
      </c>
      <c r="D128" s="48"/>
      <c r="E128" s="48"/>
      <c r="F128" s="48">
        <v>-77804</v>
      </c>
      <c r="G128" s="40">
        <v>0</v>
      </c>
      <c r="H128" s="40">
        <v>0</v>
      </c>
    </row>
    <row r="129" spans="1:8" ht="11.25">
      <c r="A129" s="33"/>
      <c r="B129" s="28" t="s">
        <v>261</v>
      </c>
      <c r="C129" s="28" t="s">
        <v>172</v>
      </c>
      <c r="D129" s="49">
        <v>2760000</v>
      </c>
      <c r="E129" s="49">
        <v>1793000</v>
      </c>
      <c r="F129" s="49">
        <v>905805</v>
      </c>
      <c r="G129" s="40">
        <f t="shared" si="7"/>
        <v>50.51896263245956</v>
      </c>
      <c r="H129" s="40">
        <f t="shared" si="8"/>
        <v>32.819021739130434</v>
      </c>
    </row>
    <row r="130" spans="1:8" ht="22.5">
      <c r="A130" s="33"/>
      <c r="B130" s="29" t="s">
        <v>231</v>
      </c>
      <c r="C130" s="29" t="s">
        <v>232</v>
      </c>
      <c r="D130" s="50">
        <v>2760000</v>
      </c>
      <c r="E130" s="50">
        <v>1793000</v>
      </c>
      <c r="F130" s="50">
        <v>905805</v>
      </c>
      <c r="G130" s="40">
        <f t="shared" si="7"/>
        <v>50.51896263245956</v>
      </c>
      <c r="H130" s="40">
        <f t="shared" si="8"/>
        <v>32.819021739130434</v>
      </c>
    </row>
    <row r="131" spans="1:8" ht="11.25">
      <c r="A131" s="33"/>
      <c r="B131" s="29" t="s">
        <v>233</v>
      </c>
      <c r="C131" s="29" t="s">
        <v>234</v>
      </c>
      <c r="D131" s="50">
        <v>2440000</v>
      </c>
      <c r="E131" s="50">
        <v>1586000</v>
      </c>
      <c r="F131" s="50">
        <v>904862</v>
      </c>
      <c r="G131" s="40">
        <f t="shared" si="7"/>
        <v>57.0530895334174</v>
      </c>
      <c r="H131" s="40">
        <f t="shared" si="8"/>
        <v>37.08450819672131</v>
      </c>
    </row>
    <row r="132" spans="1:8" ht="11.25">
      <c r="A132" s="37"/>
      <c r="B132" s="44" t="s">
        <v>235</v>
      </c>
      <c r="C132" s="44" t="s">
        <v>236</v>
      </c>
      <c r="D132" s="45">
        <v>305000</v>
      </c>
      <c r="E132" s="45">
        <v>198000</v>
      </c>
      <c r="F132" s="45">
        <v>0</v>
      </c>
      <c r="G132" s="40">
        <f t="shared" si="7"/>
        <v>0</v>
      </c>
      <c r="H132" s="40">
        <f t="shared" si="8"/>
        <v>0</v>
      </c>
    </row>
    <row r="133" spans="1:8" ht="11.25">
      <c r="A133" s="33"/>
      <c r="B133" s="29" t="s">
        <v>247</v>
      </c>
      <c r="C133" s="29" t="s">
        <v>248</v>
      </c>
      <c r="D133" s="50">
        <v>15000</v>
      </c>
      <c r="E133" s="50">
        <v>9000</v>
      </c>
      <c r="F133" s="50">
        <v>943</v>
      </c>
      <c r="G133" s="40">
        <f t="shared" si="7"/>
        <v>10.477777777777778</v>
      </c>
      <c r="H133" s="40">
        <f t="shared" si="8"/>
        <v>6.286666666666667</v>
      </c>
    </row>
    <row r="134" spans="1:8" ht="11.25">
      <c r="A134" s="33"/>
      <c r="B134" s="28" t="s">
        <v>262</v>
      </c>
      <c r="C134" s="28" t="s">
        <v>173</v>
      </c>
      <c r="D134" s="49">
        <v>32351000</v>
      </c>
      <c r="E134" s="49">
        <v>22601000</v>
      </c>
      <c r="F134" s="49">
        <v>22027221</v>
      </c>
      <c r="G134" s="40">
        <f t="shared" si="7"/>
        <v>97.46126720056635</v>
      </c>
      <c r="H134" s="40">
        <f t="shared" si="8"/>
        <v>68.08822292973942</v>
      </c>
    </row>
    <row r="135" spans="1:8" ht="22.5">
      <c r="A135" s="33"/>
      <c r="B135" s="29" t="s">
        <v>231</v>
      </c>
      <c r="C135" s="29" t="s">
        <v>232</v>
      </c>
      <c r="D135" s="50">
        <v>32351000</v>
      </c>
      <c r="E135" s="50">
        <v>22601000</v>
      </c>
      <c r="F135" s="50">
        <v>22027221</v>
      </c>
      <c r="G135" s="40">
        <f t="shared" si="7"/>
        <v>97.46126720056635</v>
      </c>
      <c r="H135" s="40">
        <f t="shared" si="8"/>
        <v>68.08822292973942</v>
      </c>
    </row>
    <row r="136" spans="1:8" ht="11.25">
      <c r="A136" s="33"/>
      <c r="B136" s="29" t="s">
        <v>233</v>
      </c>
      <c r="C136" s="29" t="s">
        <v>234</v>
      </c>
      <c r="D136" s="50">
        <v>2512000</v>
      </c>
      <c r="E136" s="50">
        <v>1632000</v>
      </c>
      <c r="F136" s="50">
        <v>1127020</v>
      </c>
      <c r="G136" s="40">
        <f t="shared" si="7"/>
        <v>69.05759803921569</v>
      </c>
      <c r="H136" s="40">
        <f t="shared" si="8"/>
        <v>44.86544585987261</v>
      </c>
    </row>
    <row r="137" spans="1:8" ht="11.25">
      <c r="A137" s="33"/>
      <c r="B137" s="29" t="s">
        <v>235</v>
      </c>
      <c r="C137" s="29" t="s">
        <v>236</v>
      </c>
      <c r="D137" s="50">
        <v>13657000</v>
      </c>
      <c r="E137" s="50">
        <v>9348000</v>
      </c>
      <c r="F137" s="50">
        <v>9346598</v>
      </c>
      <c r="G137" s="40">
        <f t="shared" si="7"/>
        <v>99.98500213949508</v>
      </c>
      <c r="H137" s="40">
        <f t="shared" si="8"/>
        <v>68.43814893461229</v>
      </c>
    </row>
    <row r="138" spans="1:8" ht="11.25">
      <c r="A138" s="37"/>
      <c r="B138" s="44" t="s">
        <v>249</v>
      </c>
      <c r="C138" s="44" t="s">
        <v>250</v>
      </c>
      <c r="D138" s="45">
        <v>16182000</v>
      </c>
      <c r="E138" s="45">
        <v>11621000</v>
      </c>
      <c r="F138" s="45">
        <v>11553603</v>
      </c>
      <c r="G138" s="40">
        <f t="shared" si="7"/>
        <v>99.42004130453489</v>
      </c>
      <c r="H138" s="40">
        <f t="shared" si="8"/>
        <v>71.39786800148313</v>
      </c>
    </row>
    <row r="139" spans="1:8" ht="11.25">
      <c r="A139" s="33"/>
      <c r="B139" s="28" t="s">
        <v>263</v>
      </c>
      <c r="C139" s="28" t="s">
        <v>174</v>
      </c>
      <c r="D139" s="49">
        <v>12265000</v>
      </c>
      <c r="E139" s="49">
        <v>9871000</v>
      </c>
      <c r="F139" s="49">
        <f>F141+F142+F143+F144+F145</f>
        <v>8282827</v>
      </c>
      <c r="G139" s="40">
        <f t="shared" si="7"/>
        <v>83.91071826562658</v>
      </c>
      <c r="H139" s="40">
        <f t="shared" si="8"/>
        <v>67.53222176926212</v>
      </c>
    </row>
    <row r="140" spans="1:8" ht="22.5">
      <c r="A140" s="33"/>
      <c r="B140" s="29" t="s">
        <v>231</v>
      </c>
      <c r="C140" s="29" t="s">
        <v>232</v>
      </c>
      <c r="D140" s="50">
        <v>12265000</v>
      </c>
      <c r="E140" s="50">
        <v>9871000</v>
      </c>
      <c r="F140" s="50">
        <v>8283929</v>
      </c>
      <c r="G140" s="40">
        <f t="shared" si="7"/>
        <v>83.92188228143044</v>
      </c>
      <c r="H140" s="40">
        <f t="shared" si="8"/>
        <v>67.541206685691</v>
      </c>
    </row>
    <row r="141" spans="1:8" ht="11.25">
      <c r="A141" s="33"/>
      <c r="B141" s="29" t="s">
        <v>233</v>
      </c>
      <c r="C141" s="29" t="s">
        <v>234</v>
      </c>
      <c r="D141" s="50">
        <v>5132000</v>
      </c>
      <c r="E141" s="50">
        <v>3737000</v>
      </c>
      <c r="F141" s="50">
        <v>2836681</v>
      </c>
      <c r="G141" s="40">
        <f t="shared" si="7"/>
        <v>75.90797431094461</v>
      </c>
      <c r="H141" s="40">
        <f t="shared" si="8"/>
        <v>55.27437646141855</v>
      </c>
    </row>
    <row r="142" spans="1:8" ht="11.25">
      <c r="A142" s="33"/>
      <c r="B142" s="29" t="s">
        <v>235</v>
      </c>
      <c r="C142" s="29" t="s">
        <v>236</v>
      </c>
      <c r="D142" s="50">
        <v>2435000</v>
      </c>
      <c r="E142" s="50">
        <v>1591000</v>
      </c>
      <c r="F142" s="50">
        <v>1003230</v>
      </c>
      <c r="G142" s="40">
        <f t="shared" si="7"/>
        <v>63.05656819610308</v>
      </c>
      <c r="H142" s="40">
        <f t="shared" si="8"/>
        <v>41.20041067761807</v>
      </c>
    </row>
    <row r="143" spans="1:8" ht="11.25">
      <c r="A143" s="33"/>
      <c r="B143" s="29" t="s">
        <v>245</v>
      </c>
      <c r="C143" s="29" t="s">
        <v>246</v>
      </c>
      <c r="D143" s="50">
        <v>439000</v>
      </c>
      <c r="E143" s="50">
        <v>284000</v>
      </c>
      <c r="F143" s="50">
        <v>194018</v>
      </c>
      <c r="G143" s="40">
        <f t="shared" si="7"/>
        <v>68.3161971830986</v>
      </c>
      <c r="H143" s="40">
        <f t="shared" si="8"/>
        <v>44.19544419134397</v>
      </c>
    </row>
    <row r="144" spans="1:8" ht="11.25">
      <c r="A144" s="33"/>
      <c r="B144" s="29" t="s">
        <v>247</v>
      </c>
      <c r="C144" s="29" t="s">
        <v>248</v>
      </c>
      <c r="D144" s="50">
        <v>4259000</v>
      </c>
      <c r="E144" s="50">
        <v>4259000</v>
      </c>
      <c r="F144" s="50">
        <v>4250000</v>
      </c>
      <c r="G144" s="40">
        <f t="shared" si="7"/>
        <v>99.78868278938718</v>
      </c>
      <c r="H144" s="40">
        <f t="shared" si="8"/>
        <v>99.78868278938718</v>
      </c>
    </row>
    <row r="145" spans="1:8" ht="22.5">
      <c r="A145" s="46"/>
      <c r="B145" s="47" t="s">
        <v>255</v>
      </c>
      <c r="C145" s="47">
        <v>85</v>
      </c>
      <c r="D145" s="48"/>
      <c r="E145" s="48"/>
      <c r="F145" s="48">
        <v>-1102</v>
      </c>
      <c r="G145" s="40">
        <v>0</v>
      </c>
      <c r="H145" s="40">
        <v>0</v>
      </c>
    </row>
    <row r="146" spans="1:8" ht="11.25">
      <c r="A146" s="33"/>
      <c r="B146" s="28" t="s">
        <v>264</v>
      </c>
      <c r="C146" s="28" t="s">
        <v>175</v>
      </c>
      <c r="D146" s="49">
        <v>31030000</v>
      </c>
      <c r="E146" s="49">
        <v>19175000</v>
      </c>
      <c r="F146" s="49">
        <v>17265198</v>
      </c>
      <c r="G146" s="40">
        <f t="shared" si="7"/>
        <v>90.04014602346805</v>
      </c>
      <c r="H146" s="40">
        <f t="shared" si="8"/>
        <v>55.64034160489848</v>
      </c>
    </row>
    <row r="147" spans="1:8" ht="22.5">
      <c r="A147" s="33"/>
      <c r="B147" s="29" t="s">
        <v>231</v>
      </c>
      <c r="C147" s="29" t="s">
        <v>232</v>
      </c>
      <c r="D147" s="50">
        <v>31030000</v>
      </c>
      <c r="E147" s="50">
        <v>19175000</v>
      </c>
      <c r="F147" s="50">
        <v>17265198</v>
      </c>
      <c r="G147" s="40">
        <f t="shared" si="7"/>
        <v>90.04014602346805</v>
      </c>
      <c r="H147" s="40">
        <f t="shared" si="8"/>
        <v>55.64034160489848</v>
      </c>
    </row>
    <row r="148" spans="1:8" ht="11.25">
      <c r="A148" s="33"/>
      <c r="B148" s="29" t="s">
        <v>233</v>
      </c>
      <c r="C148" s="29" t="s">
        <v>234</v>
      </c>
      <c r="D148" s="50">
        <v>2472000</v>
      </c>
      <c r="E148" s="50">
        <v>1606000</v>
      </c>
      <c r="F148" s="50">
        <v>1291604</v>
      </c>
      <c r="G148" s="40">
        <f t="shared" si="7"/>
        <v>80.42366127023661</v>
      </c>
      <c r="H148" s="40">
        <f t="shared" si="8"/>
        <v>52.24935275080907</v>
      </c>
    </row>
    <row r="149" spans="1:8" ht="11.25">
      <c r="A149" s="33"/>
      <c r="B149" s="29" t="s">
        <v>235</v>
      </c>
      <c r="C149" s="29" t="s">
        <v>236</v>
      </c>
      <c r="D149" s="50">
        <v>20283000</v>
      </c>
      <c r="E149" s="50">
        <v>12215000</v>
      </c>
      <c r="F149" s="50">
        <v>12093594</v>
      </c>
      <c r="G149" s="40">
        <f t="shared" si="7"/>
        <v>99.00609087187884</v>
      </c>
      <c r="H149" s="40">
        <f t="shared" si="8"/>
        <v>59.62428634817335</v>
      </c>
    </row>
    <row r="150" spans="1:8" ht="11.25">
      <c r="A150" s="33"/>
      <c r="B150" s="29" t="s">
        <v>245</v>
      </c>
      <c r="C150" s="29" t="s">
        <v>246</v>
      </c>
      <c r="D150" s="50">
        <v>6629000</v>
      </c>
      <c r="E150" s="50">
        <v>4284000</v>
      </c>
      <c r="F150" s="50">
        <v>3680000</v>
      </c>
      <c r="G150" s="40">
        <f t="shared" si="7"/>
        <v>85.90102707749766</v>
      </c>
      <c r="H150" s="40">
        <f t="shared" si="8"/>
        <v>55.51365213456027</v>
      </c>
    </row>
    <row r="151" spans="1:8" ht="11.25">
      <c r="A151" s="37"/>
      <c r="B151" s="38" t="s">
        <v>265</v>
      </c>
      <c r="C151" s="38" t="s">
        <v>176</v>
      </c>
      <c r="D151" s="39">
        <v>17448000</v>
      </c>
      <c r="E151" s="39">
        <v>9341000</v>
      </c>
      <c r="F151" s="39">
        <v>8854922</v>
      </c>
      <c r="G151" s="40">
        <f t="shared" si="7"/>
        <v>94.7962958997966</v>
      </c>
      <c r="H151" s="40">
        <f t="shared" si="8"/>
        <v>50.75035534158643</v>
      </c>
    </row>
    <row r="152" spans="1:8" ht="22.5">
      <c r="A152" s="33"/>
      <c r="B152" s="29" t="s">
        <v>231</v>
      </c>
      <c r="C152" s="29" t="s">
        <v>232</v>
      </c>
      <c r="D152" s="50">
        <v>17448000</v>
      </c>
      <c r="E152" s="50">
        <v>9341000</v>
      </c>
      <c r="F152" s="50">
        <v>8854922</v>
      </c>
      <c r="G152" s="40">
        <f t="shared" si="7"/>
        <v>94.7962958997966</v>
      </c>
      <c r="H152" s="40">
        <f t="shared" si="8"/>
        <v>50.75035534158643</v>
      </c>
    </row>
    <row r="153" spans="1:8" ht="11.25">
      <c r="A153" s="33"/>
      <c r="B153" s="29" t="s">
        <v>235</v>
      </c>
      <c r="C153" s="29" t="s">
        <v>236</v>
      </c>
      <c r="D153" s="50">
        <v>17448000</v>
      </c>
      <c r="E153" s="50">
        <v>9341000</v>
      </c>
      <c r="F153" s="50">
        <v>8854922</v>
      </c>
      <c r="G153" s="40">
        <f t="shared" si="7"/>
        <v>94.7962958997966</v>
      </c>
      <c r="H153" s="40">
        <f t="shared" si="8"/>
        <v>50.75035534158643</v>
      </c>
    </row>
    <row r="154" spans="1:8" ht="22.5">
      <c r="A154" s="33"/>
      <c r="B154" s="29" t="s">
        <v>266</v>
      </c>
      <c r="C154" s="29" t="s">
        <v>177</v>
      </c>
      <c r="D154" s="50">
        <v>719000</v>
      </c>
      <c r="E154" s="50">
        <v>276000</v>
      </c>
      <c r="F154" s="50">
        <v>10320</v>
      </c>
      <c r="G154" s="40">
        <f t="shared" si="7"/>
        <v>3.739130434782609</v>
      </c>
      <c r="H154" s="40">
        <f t="shared" si="8"/>
        <v>1.435326842837274</v>
      </c>
    </row>
    <row r="155" spans="1:8" ht="22.5">
      <c r="A155" s="33"/>
      <c r="B155" s="29" t="s">
        <v>231</v>
      </c>
      <c r="C155" s="29" t="s">
        <v>232</v>
      </c>
      <c r="D155" s="50">
        <v>719000</v>
      </c>
      <c r="E155" s="50">
        <v>276000</v>
      </c>
      <c r="F155" s="50">
        <v>10320</v>
      </c>
      <c r="G155" s="40">
        <f t="shared" si="7"/>
        <v>3.739130434782609</v>
      </c>
      <c r="H155" s="40">
        <f t="shared" si="8"/>
        <v>1.435326842837274</v>
      </c>
    </row>
    <row r="156" spans="1:8" ht="11.25">
      <c r="A156" s="37"/>
      <c r="B156" s="44" t="s">
        <v>235</v>
      </c>
      <c r="C156" s="44" t="s">
        <v>236</v>
      </c>
      <c r="D156" s="45">
        <v>644000</v>
      </c>
      <c r="E156" s="45">
        <v>226000</v>
      </c>
      <c r="F156" s="45">
        <v>10320</v>
      </c>
      <c r="G156" s="40">
        <f aca="true" t="shared" si="9" ref="G156:G166">F156/E156*100</f>
        <v>4.566371681415929</v>
      </c>
      <c r="H156" s="40">
        <f aca="true" t="shared" si="10" ref="H156:H166">F156/D156*100</f>
        <v>1.6024844720496896</v>
      </c>
    </row>
    <row r="157" spans="1:8" ht="11.25">
      <c r="A157" s="33"/>
      <c r="B157" s="29" t="s">
        <v>245</v>
      </c>
      <c r="C157" s="29" t="s">
        <v>246</v>
      </c>
      <c r="D157" s="50">
        <v>75000</v>
      </c>
      <c r="E157" s="50">
        <v>50000</v>
      </c>
      <c r="F157" s="50">
        <v>0</v>
      </c>
      <c r="G157" s="40">
        <f t="shared" si="9"/>
        <v>0</v>
      </c>
      <c r="H157" s="40">
        <f t="shared" si="10"/>
        <v>0</v>
      </c>
    </row>
    <row r="158" spans="1:8" ht="11.25">
      <c r="A158" s="33"/>
      <c r="B158" s="28" t="s">
        <v>267</v>
      </c>
      <c r="C158" s="28" t="s">
        <v>178</v>
      </c>
      <c r="D158" s="49">
        <v>6224000</v>
      </c>
      <c r="E158" s="49">
        <v>2178000</v>
      </c>
      <c r="F158" s="49">
        <v>400000</v>
      </c>
      <c r="G158" s="40">
        <f t="shared" si="9"/>
        <v>18.365472910927455</v>
      </c>
      <c r="H158" s="40">
        <f t="shared" si="10"/>
        <v>6.426735218508997</v>
      </c>
    </row>
    <row r="159" spans="1:8" ht="22.5">
      <c r="A159" s="33"/>
      <c r="B159" s="29" t="s">
        <v>231</v>
      </c>
      <c r="C159" s="29" t="s">
        <v>232</v>
      </c>
      <c r="D159" s="50">
        <v>6224000</v>
      </c>
      <c r="E159" s="50">
        <v>2178000</v>
      </c>
      <c r="F159" s="50">
        <v>400000</v>
      </c>
      <c r="G159" s="40">
        <f t="shared" si="9"/>
        <v>18.365472910927455</v>
      </c>
      <c r="H159" s="40">
        <f t="shared" si="10"/>
        <v>6.426735218508997</v>
      </c>
    </row>
    <row r="160" spans="1:8" ht="11.25">
      <c r="A160" s="33"/>
      <c r="B160" s="29" t="s">
        <v>239</v>
      </c>
      <c r="C160" s="29" t="s">
        <v>240</v>
      </c>
      <c r="D160" s="50">
        <v>6224000</v>
      </c>
      <c r="E160" s="50">
        <v>2178000</v>
      </c>
      <c r="F160" s="50">
        <v>400000</v>
      </c>
      <c r="G160" s="40">
        <f t="shared" si="9"/>
        <v>18.365472910927455</v>
      </c>
      <c r="H160" s="40">
        <f t="shared" si="10"/>
        <v>6.426735218508997</v>
      </c>
    </row>
    <row r="161" spans="1:8" ht="11.25">
      <c r="A161" s="33"/>
      <c r="B161" s="28" t="s">
        <v>268</v>
      </c>
      <c r="C161" s="28" t="s">
        <v>179</v>
      </c>
      <c r="D161" s="49">
        <v>46611000</v>
      </c>
      <c r="E161" s="49">
        <v>22172000</v>
      </c>
      <c r="F161" s="49">
        <v>19971174</v>
      </c>
      <c r="G161" s="40">
        <f t="shared" si="9"/>
        <v>90.07384990077576</v>
      </c>
      <c r="H161" s="40">
        <f t="shared" si="10"/>
        <v>42.846482589946575</v>
      </c>
    </row>
    <row r="162" spans="1:8" ht="22.5">
      <c r="A162" s="33"/>
      <c r="B162" s="29" t="s">
        <v>231</v>
      </c>
      <c r="C162" s="29" t="s">
        <v>232</v>
      </c>
      <c r="D162" s="50">
        <v>41611000</v>
      </c>
      <c r="E162" s="50">
        <v>19422000</v>
      </c>
      <c r="F162" s="50">
        <v>17529359</v>
      </c>
      <c r="G162" s="40">
        <f t="shared" si="9"/>
        <v>90.25516939553084</v>
      </c>
      <c r="H162" s="40">
        <f t="shared" si="10"/>
        <v>42.126742928552545</v>
      </c>
    </row>
    <row r="163" spans="1:8" ht="11.25">
      <c r="A163" s="37"/>
      <c r="B163" s="44" t="s">
        <v>235</v>
      </c>
      <c r="C163" s="44" t="s">
        <v>236</v>
      </c>
      <c r="D163" s="45">
        <v>26187000</v>
      </c>
      <c r="E163" s="45">
        <v>10822000</v>
      </c>
      <c r="F163" s="45">
        <v>10145034</v>
      </c>
      <c r="G163" s="40">
        <f t="shared" si="9"/>
        <v>93.74453890223619</v>
      </c>
      <c r="H163" s="40">
        <f t="shared" si="10"/>
        <v>38.740726314583576</v>
      </c>
    </row>
    <row r="164" spans="1:8" ht="11.25">
      <c r="A164" s="33"/>
      <c r="B164" s="29" t="s">
        <v>239</v>
      </c>
      <c r="C164" s="29" t="s">
        <v>240</v>
      </c>
      <c r="D164" s="50">
        <v>11924000</v>
      </c>
      <c r="E164" s="50">
        <v>5825000</v>
      </c>
      <c r="F164" s="50">
        <v>5824325</v>
      </c>
      <c r="G164" s="40">
        <f t="shared" si="9"/>
        <v>99.98841201716738</v>
      </c>
      <c r="H164" s="40">
        <f t="shared" si="10"/>
        <v>48.84539584032204</v>
      </c>
    </row>
    <row r="165" spans="1:8" ht="11.25">
      <c r="A165" s="33"/>
      <c r="B165" s="29" t="s">
        <v>251</v>
      </c>
      <c r="C165" s="29" t="s">
        <v>252</v>
      </c>
      <c r="D165" s="50">
        <v>5000000</v>
      </c>
      <c r="E165" s="50">
        <v>2750000</v>
      </c>
      <c r="F165" s="50">
        <v>2441815</v>
      </c>
      <c r="G165" s="40">
        <f t="shared" si="9"/>
        <v>88.79327272727274</v>
      </c>
      <c r="H165" s="40">
        <f t="shared" si="10"/>
        <v>48.8363</v>
      </c>
    </row>
    <row r="166" spans="1:8" ht="11.25">
      <c r="A166" s="33"/>
      <c r="B166" s="29" t="s">
        <v>253</v>
      </c>
      <c r="C166" s="29" t="s">
        <v>254</v>
      </c>
      <c r="D166" s="50">
        <v>5000000</v>
      </c>
      <c r="E166" s="50">
        <v>2750000</v>
      </c>
      <c r="F166" s="50">
        <v>2441815</v>
      </c>
      <c r="G166" s="40">
        <f t="shared" si="9"/>
        <v>88.79327272727274</v>
      </c>
      <c r="H166" s="40">
        <f t="shared" si="10"/>
        <v>48.8363</v>
      </c>
    </row>
  </sheetData>
  <sheetProtection/>
  <mergeCells count="3">
    <mergeCell ref="B3:G3"/>
    <mergeCell ref="G1:H1"/>
    <mergeCell ref="B5:H5"/>
  </mergeCells>
  <printOptions/>
  <pageMargins left="0.47" right="0.26" top="0.33" bottom="0.3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K13" sqref="K13"/>
    </sheetView>
  </sheetViews>
  <sheetFormatPr defaultColWidth="11.57421875" defaultRowHeight="12.75"/>
  <cols>
    <col min="1" max="1" width="3.8515625" style="3" customWidth="1"/>
    <col min="2" max="2" width="34.57421875" style="14" customWidth="1"/>
    <col min="3" max="3" width="6.7109375" style="54" customWidth="1"/>
    <col min="4" max="4" width="9.57421875" style="5" customWidth="1"/>
    <col min="5" max="5" width="10.00390625" style="5" customWidth="1"/>
    <col min="6" max="6" width="9.28125" style="5" customWidth="1"/>
    <col min="7" max="7" width="7.8515625" style="2" customWidth="1"/>
    <col min="8" max="8" width="8.00390625" style="3" customWidth="1"/>
    <col min="9" max="16384" width="11.57421875" style="3" customWidth="1"/>
  </cols>
  <sheetData>
    <row r="1" spans="7:8" ht="11.25">
      <c r="G1" s="62" t="s">
        <v>270</v>
      </c>
      <c r="H1" s="62"/>
    </row>
    <row r="3" spans="2:8" ht="15.75">
      <c r="B3" s="61" t="s">
        <v>277</v>
      </c>
      <c r="C3" s="61"/>
      <c r="D3" s="61"/>
      <c r="E3" s="61"/>
      <c r="F3" s="61"/>
      <c r="G3" s="61"/>
      <c r="H3" s="61"/>
    </row>
    <row r="4" spans="2:8" ht="15.75">
      <c r="B4" s="61"/>
      <c r="C4" s="61"/>
      <c r="D4" s="61"/>
      <c r="E4" s="61"/>
      <c r="F4" s="61"/>
      <c r="G4" s="61"/>
      <c r="H4" s="61"/>
    </row>
    <row r="5" spans="2:8" ht="12.75">
      <c r="B5" s="63" t="s">
        <v>227</v>
      </c>
      <c r="C5" s="63"/>
      <c r="D5" s="63"/>
      <c r="E5" s="63"/>
      <c r="F5" s="63"/>
      <c r="G5" s="63"/>
      <c r="H5" s="63"/>
    </row>
    <row r="6" spans="2:7" ht="11.25">
      <c r="B6" s="31"/>
      <c r="C6" s="31"/>
      <c r="D6" s="31"/>
      <c r="E6" s="31"/>
      <c r="F6" s="31"/>
      <c r="G6" s="31"/>
    </row>
    <row r="7" spans="1:8" s="9" customFormat="1" ht="22.5">
      <c r="A7" s="51"/>
      <c r="B7" s="6" t="s">
        <v>180</v>
      </c>
      <c r="C7" s="6" t="s">
        <v>181</v>
      </c>
      <c r="D7" s="7" t="s">
        <v>182</v>
      </c>
      <c r="E7" s="7" t="s">
        <v>183</v>
      </c>
      <c r="F7" s="7" t="s">
        <v>184</v>
      </c>
      <c r="G7" s="8" t="s">
        <v>187</v>
      </c>
      <c r="H7" s="8" t="s">
        <v>187</v>
      </c>
    </row>
    <row r="8" spans="1:8" ht="11.25">
      <c r="A8" s="33"/>
      <c r="B8" s="10" t="s">
        <v>185</v>
      </c>
      <c r="C8" s="10" t="s">
        <v>186</v>
      </c>
      <c r="D8" s="11">
        <v>3</v>
      </c>
      <c r="E8" s="11">
        <v>4</v>
      </c>
      <c r="F8" s="11">
        <v>5</v>
      </c>
      <c r="G8" s="12" t="s">
        <v>228</v>
      </c>
      <c r="H8" s="12" t="s">
        <v>229</v>
      </c>
    </row>
    <row r="9" spans="1:8" s="18" customFormat="1" ht="11.25" hidden="1">
      <c r="A9" s="52"/>
      <c r="B9" s="16" t="s">
        <v>0</v>
      </c>
      <c r="C9" s="10" t="s">
        <v>1</v>
      </c>
      <c r="D9" s="17">
        <f>D10+D15+D21+D24</f>
        <v>386120000</v>
      </c>
      <c r="E9" s="17">
        <f>E10+E15+E21+E24</f>
        <v>275625000</v>
      </c>
      <c r="F9" s="17">
        <f>F10+F15+F21+F24</f>
        <v>40941485</v>
      </c>
      <c r="G9" s="24">
        <f>F9/E9*100</f>
        <v>14.85405351473923</v>
      </c>
      <c r="H9" s="24">
        <f>F9/D9*100</f>
        <v>10.603305967056874</v>
      </c>
    </row>
    <row r="10" spans="1:8" s="18" customFormat="1" ht="11.25">
      <c r="A10" s="52"/>
      <c r="B10" s="16" t="s">
        <v>2</v>
      </c>
      <c r="C10" s="10" t="s">
        <v>3</v>
      </c>
      <c r="D10" s="17">
        <f aca="true" t="shared" si="0" ref="D10:F13">D11</f>
        <v>37371000</v>
      </c>
      <c r="E10" s="17">
        <f t="shared" si="0"/>
        <v>34171000</v>
      </c>
      <c r="F10" s="17">
        <f t="shared" si="0"/>
        <v>31113000</v>
      </c>
      <c r="G10" s="24">
        <f aca="true" t="shared" si="1" ref="G10:G32">F10/E10*100</f>
        <v>91.05089110649381</v>
      </c>
      <c r="H10" s="24">
        <f aca="true" t="shared" si="2" ref="H10:H32">F10/D10*100</f>
        <v>83.25439511921007</v>
      </c>
    </row>
    <row r="11" spans="1:8" s="18" customFormat="1" ht="11.25">
      <c r="A11" s="52"/>
      <c r="B11" s="16" t="s">
        <v>73</v>
      </c>
      <c r="C11" s="10" t="s">
        <v>74</v>
      </c>
      <c r="D11" s="17">
        <f t="shared" si="0"/>
        <v>37371000</v>
      </c>
      <c r="E11" s="17">
        <f t="shared" si="0"/>
        <v>34171000</v>
      </c>
      <c r="F11" s="17">
        <f t="shared" si="0"/>
        <v>31113000</v>
      </c>
      <c r="G11" s="24">
        <f t="shared" si="1"/>
        <v>91.05089110649381</v>
      </c>
      <c r="H11" s="24">
        <f t="shared" si="2"/>
        <v>83.25439511921007</v>
      </c>
    </row>
    <row r="12" spans="1:8" s="22" customFormat="1" ht="27.75" customHeight="1">
      <c r="A12" s="53"/>
      <c r="B12" s="23" t="s">
        <v>82</v>
      </c>
      <c r="C12" s="55" t="s">
        <v>83</v>
      </c>
      <c r="D12" s="21">
        <f t="shared" si="0"/>
        <v>37371000</v>
      </c>
      <c r="E12" s="21">
        <f t="shared" si="0"/>
        <v>34171000</v>
      </c>
      <c r="F12" s="21">
        <f t="shared" si="0"/>
        <v>31113000</v>
      </c>
      <c r="G12" s="24">
        <f t="shared" si="1"/>
        <v>91.05089110649381</v>
      </c>
      <c r="H12" s="24">
        <f t="shared" si="2"/>
        <v>83.25439511921007</v>
      </c>
    </row>
    <row r="13" spans="1:8" s="18" customFormat="1" ht="22.5">
      <c r="A13" s="52"/>
      <c r="B13" s="16" t="s">
        <v>103</v>
      </c>
      <c r="C13" s="10" t="s">
        <v>104</v>
      </c>
      <c r="D13" s="17">
        <f t="shared" si="0"/>
        <v>37371000</v>
      </c>
      <c r="E13" s="17">
        <f t="shared" si="0"/>
        <v>34171000</v>
      </c>
      <c r="F13" s="17">
        <f t="shared" si="0"/>
        <v>31113000</v>
      </c>
      <c r="G13" s="24">
        <f t="shared" si="1"/>
        <v>91.05089110649381</v>
      </c>
      <c r="H13" s="24">
        <f t="shared" si="2"/>
        <v>83.25439511921007</v>
      </c>
    </row>
    <row r="14" spans="1:8" s="22" customFormat="1" ht="15" customHeight="1">
      <c r="A14" s="53"/>
      <c r="B14" s="23" t="s">
        <v>108</v>
      </c>
      <c r="C14" s="55" t="s">
        <v>109</v>
      </c>
      <c r="D14" s="21">
        <v>37371000</v>
      </c>
      <c r="E14" s="21">
        <v>34171000</v>
      </c>
      <c r="F14" s="21">
        <v>31113000</v>
      </c>
      <c r="G14" s="24">
        <f t="shared" si="1"/>
        <v>91.05089110649381</v>
      </c>
      <c r="H14" s="24">
        <f t="shared" si="2"/>
        <v>83.25439511921007</v>
      </c>
    </row>
    <row r="15" spans="1:8" s="18" customFormat="1" ht="11.25">
      <c r="A15" s="52"/>
      <c r="B15" s="16" t="s">
        <v>111</v>
      </c>
      <c r="C15" s="10" t="s">
        <v>112</v>
      </c>
      <c r="D15" s="17">
        <f>D16</f>
        <v>0</v>
      </c>
      <c r="E15" s="17">
        <f>E16</f>
        <v>0</v>
      </c>
      <c r="F15" s="17">
        <f>F16</f>
        <v>391786</v>
      </c>
      <c r="G15" s="24">
        <v>0</v>
      </c>
      <c r="H15" s="24">
        <v>0</v>
      </c>
    </row>
    <row r="16" spans="1:8" s="18" customFormat="1" ht="22.5">
      <c r="A16" s="52"/>
      <c r="B16" s="16" t="s">
        <v>113</v>
      </c>
      <c r="C16" s="10" t="s">
        <v>114</v>
      </c>
      <c r="D16" s="17">
        <f>D17+D18+D19+D20</f>
        <v>0</v>
      </c>
      <c r="E16" s="17">
        <f>E17+E18+E19+E20</f>
        <v>0</v>
      </c>
      <c r="F16" s="17">
        <f>F17+F18+F19+F20</f>
        <v>391786</v>
      </c>
      <c r="G16" s="24">
        <v>0</v>
      </c>
      <c r="H16" s="24">
        <v>0</v>
      </c>
    </row>
    <row r="17" spans="1:8" s="22" customFormat="1" ht="24">
      <c r="A17" s="53"/>
      <c r="B17" s="19" t="s">
        <v>221</v>
      </c>
      <c r="C17" s="55" t="s">
        <v>115</v>
      </c>
      <c r="D17" s="21">
        <v>0</v>
      </c>
      <c r="E17" s="21">
        <v>0</v>
      </c>
      <c r="F17" s="21">
        <v>650</v>
      </c>
      <c r="G17" s="24">
        <v>0</v>
      </c>
      <c r="H17" s="24">
        <v>0</v>
      </c>
    </row>
    <row r="18" spans="1:8" s="22" customFormat="1" ht="24">
      <c r="A18" s="53"/>
      <c r="B18" s="19" t="s">
        <v>222</v>
      </c>
      <c r="C18" s="55" t="s">
        <v>116</v>
      </c>
      <c r="D18" s="21">
        <v>0</v>
      </c>
      <c r="E18" s="21">
        <v>0</v>
      </c>
      <c r="F18" s="21">
        <v>1576</v>
      </c>
      <c r="G18" s="24">
        <v>0</v>
      </c>
      <c r="H18" s="24">
        <v>0</v>
      </c>
    </row>
    <row r="19" spans="1:8" s="22" customFormat="1" ht="35.25">
      <c r="A19" s="53"/>
      <c r="B19" s="19" t="s">
        <v>223</v>
      </c>
      <c r="C19" s="55" t="s">
        <v>117</v>
      </c>
      <c r="D19" s="21">
        <v>0</v>
      </c>
      <c r="E19" s="21">
        <v>0</v>
      </c>
      <c r="F19" s="21">
        <v>361967</v>
      </c>
      <c r="G19" s="24">
        <v>0</v>
      </c>
      <c r="H19" s="24">
        <v>0</v>
      </c>
    </row>
    <row r="20" spans="1:8" s="22" customFormat="1" ht="14.25" customHeight="1">
      <c r="A20" s="53"/>
      <c r="B20" s="23" t="s">
        <v>118</v>
      </c>
      <c r="C20" s="55" t="s">
        <v>119</v>
      </c>
      <c r="D20" s="21">
        <v>0</v>
      </c>
      <c r="E20" s="21">
        <v>0</v>
      </c>
      <c r="F20" s="21">
        <v>27593</v>
      </c>
      <c r="G20" s="24">
        <v>0</v>
      </c>
      <c r="H20" s="24">
        <v>0</v>
      </c>
    </row>
    <row r="21" spans="1:8" s="18" customFormat="1" ht="16.5" customHeight="1">
      <c r="A21" s="52"/>
      <c r="B21" s="16" t="s">
        <v>120</v>
      </c>
      <c r="C21" s="10" t="s">
        <v>121</v>
      </c>
      <c r="D21" s="17">
        <f aca="true" t="shared" si="3" ref="D21:F22">D22</f>
        <v>0</v>
      </c>
      <c r="E21" s="17">
        <f t="shared" si="3"/>
        <v>0</v>
      </c>
      <c r="F21" s="17">
        <f t="shared" si="3"/>
        <v>2390280</v>
      </c>
      <c r="G21" s="24">
        <v>0</v>
      </c>
      <c r="H21" s="24">
        <v>0</v>
      </c>
    </row>
    <row r="22" spans="1:8" s="18" customFormat="1" ht="36.75" customHeight="1">
      <c r="A22" s="52"/>
      <c r="B22" s="16" t="s">
        <v>122</v>
      </c>
      <c r="C22" s="10" t="s">
        <v>123</v>
      </c>
      <c r="D22" s="17">
        <f t="shared" si="3"/>
        <v>0</v>
      </c>
      <c r="E22" s="17">
        <f t="shared" si="3"/>
        <v>0</v>
      </c>
      <c r="F22" s="17">
        <f t="shared" si="3"/>
        <v>2390280</v>
      </c>
      <c r="G22" s="24">
        <v>0</v>
      </c>
      <c r="H22" s="24">
        <v>0</v>
      </c>
    </row>
    <row r="23" spans="1:8" s="22" customFormat="1" ht="27" customHeight="1">
      <c r="A23" s="53"/>
      <c r="B23" s="23" t="s">
        <v>124</v>
      </c>
      <c r="C23" s="55" t="s">
        <v>125</v>
      </c>
      <c r="D23" s="21">
        <v>0</v>
      </c>
      <c r="E23" s="21">
        <v>0</v>
      </c>
      <c r="F23" s="21">
        <v>2390280</v>
      </c>
      <c r="G23" s="24">
        <v>0</v>
      </c>
      <c r="H23" s="24">
        <v>0</v>
      </c>
    </row>
    <row r="24" spans="1:8" s="18" customFormat="1" ht="11.25">
      <c r="A24" s="52"/>
      <c r="B24" s="16" t="s">
        <v>126</v>
      </c>
      <c r="C24" s="10" t="s">
        <v>127</v>
      </c>
      <c r="D24" s="17">
        <f>D25</f>
        <v>348749000</v>
      </c>
      <c r="E24" s="17">
        <f>E25</f>
        <v>241454000</v>
      </c>
      <c r="F24" s="17">
        <f>F25</f>
        <v>7046419</v>
      </c>
      <c r="G24" s="24">
        <f t="shared" si="1"/>
        <v>2.9183277145957405</v>
      </c>
      <c r="H24" s="24">
        <f t="shared" si="2"/>
        <v>2.0204843598117845</v>
      </c>
    </row>
    <row r="25" spans="1:8" s="18" customFormat="1" ht="25.5" customHeight="1">
      <c r="A25" s="52"/>
      <c r="B25" s="16" t="s">
        <v>128</v>
      </c>
      <c r="C25" s="10" t="s">
        <v>129</v>
      </c>
      <c r="D25" s="17">
        <f>D26+D32</f>
        <v>348749000</v>
      </c>
      <c r="E25" s="17">
        <f>E26+E32</f>
        <v>241454000</v>
      </c>
      <c r="F25" s="17">
        <f>F26+F32</f>
        <v>7046419</v>
      </c>
      <c r="G25" s="24">
        <f t="shared" si="1"/>
        <v>2.9183277145957405</v>
      </c>
      <c r="H25" s="24">
        <f t="shared" si="2"/>
        <v>2.0204843598117845</v>
      </c>
    </row>
    <row r="26" spans="1:8" s="18" customFormat="1" ht="12.75" customHeight="1">
      <c r="A26" s="52"/>
      <c r="B26" s="16" t="s">
        <v>130</v>
      </c>
      <c r="C26" s="10" t="s">
        <v>131</v>
      </c>
      <c r="D26" s="17">
        <f>D27+D28+D29+D30+D31</f>
        <v>51726000</v>
      </c>
      <c r="E26" s="17">
        <f>E27+E28+E29+E30+E31</f>
        <v>33622000</v>
      </c>
      <c r="F26" s="17">
        <f>F27+F28+F29+F30+F31</f>
        <v>3965061</v>
      </c>
      <c r="G26" s="24">
        <f t="shared" si="1"/>
        <v>11.793055142466242</v>
      </c>
      <c r="H26" s="24">
        <f t="shared" si="2"/>
        <v>7.665508641688899</v>
      </c>
    </row>
    <row r="27" spans="1:8" s="22" customFormat="1" ht="36" customHeight="1">
      <c r="A27" s="53"/>
      <c r="B27" s="19" t="s">
        <v>224</v>
      </c>
      <c r="C27" s="55" t="s">
        <v>132</v>
      </c>
      <c r="D27" s="21">
        <v>40000</v>
      </c>
      <c r="E27" s="21">
        <v>26000</v>
      </c>
      <c r="F27" s="21">
        <v>0</v>
      </c>
      <c r="G27" s="24">
        <f t="shared" si="1"/>
        <v>0</v>
      </c>
      <c r="H27" s="24">
        <f t="shared" si="2"/>
        <v>0</v>
      </c>
    </row>
    <row r="28" spans="1:8" s="22" customFormat="1" ht="25.5" customHeight="1">
      <c r="A28" s="53"/>
      <c r="B28" s="23" t="s">
        <v>133</v>
      </c>
      <c r="C28" s="55" t="s">
        <v>134</v>
      </c>
      <c r="D28" s="21">
        <v>4500000</v>
      </c>
      <c r="E28" s="21">
        <v>2925000</v>
      </c>
      <c r="F28" s="21">
        <v>0</v>
      </c>
      <c r="G28" s="24">
        <f t="shared" si="1"/>
        <v>0</v>
      </c>
      <c r="H28" s="24">
        <f t="shared" si="2"/>
        <v>0</v>
      </c>
    </row>
    <row r="29" spans="1:8" s="22" customFormat="1" ht="33" customHeight="1">
      <c r="A29" s="53"/>
      <c r="B29" s="23" t="s">
        <v>135</v>
      </c>
      <c r="C29" s="55" t="s">
        <v>136</v>
      </c>
      <c r="D29" s="21">
        <v>29294000</v>
      </c>
      <c r="E29" s="21">
        <v>19041000</v>
      </c>
      <c r="F29" s="21">
        <v>775473</v>
      </c>
      <c r="G29" s="24">
        <f t="shared" si="1"/>
        <v>4.0726484953521345</v>
      </c>
      <c r="H29" s="24">
        <f t="shared" si="2"/>
        <v>2.647207619307708</v>
      </c>
    </row>
    <row r="30" spans="1:8" s="22" customFormat="1" ht="44.25" customHeight="1">
      <c r="A30" s="53"/>
      <c r="B30" s="23" t="s">
        <v>137</v>
      </c>
      <c r="C30" s="55" t="s">
        <v>138</v>
      </c>
      <c r="D30" s="21">
        <v>15892000</v>
      </c>
      <c r="E30" s="21">
        <v>10330000</v>
      </c>
      <c r="F30" s="21">
        <v>3189588</v>
      </c>
      <c r="G30" s="24">
        <f t="shared" si="1"/>
        <v>30.876940948693125</v>
      </c>
      <c r="H30" s="24">
        <f t="shared" si="2"/>
        <v>20.070400201359174</v>
      </c>
    </row>
    <row r="31" spans="1:8" s="22" customFormat="1" ht="16.5" customHeight="1">
      <c r="A31" s="53"/>
      <c r="B31" s="19" t="s">
        <v>225</v>
      </c>
      <c r="C31" s="55" t="s">
        <v>139</v>
      </c>
      <c r="D31" s="21">
        <v>2000000</v>
      </c>
      <c r="E31" s="21">
        <v>1300000</v>
      </c>
      <c r="F31" s="21">
        <v>0</v>
      </c>
      <c r="G31" s="24">
        <f t="shared" si="1"/>
        <v>0</v>
      </c>
      <c r="H31" s="24">
        <f t="shared" si="2"/>
        <v>0</v>
      </c>
    </row>
    <row r="32" spans="1:8" s="18" customFormat="1" ht="22.5">
      <c r="A32" s="52"/>
      <c r="B32" s="16" t="s">
        <v>150</v>
      </c>
      <c r="C32" s="10" t="s">
        <v>151</v>
      </c>
      <c r="D32" s="17">
        <f>D33+D37</f>
        <v>297023000</v>
      </c>
      <c r="E32" s="17">
        <f>E33+E37</f>
        <v>207832000</v>
      </c>
      <c r="F32" s="17">
        <f>F33+F37</f>
        <v>3081358</v>
      </c>
      <c r="G32" s="24">
        <f t="shared" si="1"/>
        <v>1.482619615843566</v>
      </c>
      <c r="H32" s="24">
        <f t="shared" si="2"/>
        <v>1.0374139376411926</v>
      </c>
    </row>
    <row r="33" spans="2:8" s="22" customFormat="1" ht="11.25" hidden="1">
      <c r="B33" s="23" t="s">
        <v>152</v>
      </c>
      <c r="C33" s="55" t="s">
        <v>153</v>
      </c>
      <c r="D33" s="21">
        <f>D34+D35+D36</f>
        <v>289923000</v>
      </c>
      <c r="E33" s="21">
        <f>E34+E35+E36</f>
        <v>203217000</v>
      </c>
      <c r="F33" s="21">
        <f>F34+F35+F36</f>
        <v>2967482</v>
      </c>
      <c r="G33" s="25">
        <f aca="true" t="shared" si="4" ref="G33:G40">(F33/D33*100)</f>
        <v>1.0235414230675042</v>
      </c>
      <c r="H33" s="24">
        <f aca="true" t="shared" si="5" ref="H33:H40">F33/E33*100</f>
        <v>1.4602528331783267</v>
      </c>
    </row>
    <row r="34" spans="2:8" s="22" customFormat="1" ht="12.75" customHeight="1" hidden="1">
      <c r="B34" s="23" t="s">
        <v>154</v>
      </c>
      <c r="C34" s="55" t="s">
        <v>155</v>
      </c>
      <c r="D34" s="21">
        <v>242972000</v>
      </c>
      <c r="E34" s="21">
        <v>172699000</v>
      </c>
      <c r="F34" s="21">
        <v>421862</v>
      </c>
      <c r="G34" s="25">
        <f t="shared" si="4"/>
        <v>0.17362576757815715</v>
      </c>
      <c r="H34" s="24">
        <f t="shared" si="5"/>
        <v>0.24427587884122084</v>
      </c>
    </row>
    <row r="35" spans="2:8" s="22" customFormat="1" ht="12.75" customHeight="1" hidden="1">
      <c r="B35" s="23" t="s">
        <v>156</v>
      </c>
      <c r="C35" s="55" t="s">
        <v>157</v>
      </c>
      <c r="D35" s="21">
        <v>26951000</v>
      </c>
      <c r="E35" s="21">
        <v>17518000</v>
      </c>
      <c r="F35" s="21">
        <v>2545620</v>
      </c>
      <c r="G35" s="25">
        <f t="shared" si="4"/>
        <v>9.44536380839301</v>
      </c>
      <c r="H35" s="24">
        <f t="shared" si="5"/>
        <v>14.531453362255967</v>
      </c>
    </row>
    <row r="36" spans="2:8" s="22" customFormat="1" ht="12.75" customHeight="1" hidden="1">
      <c r="B36" s="23" t="s">
        <v>158</v>
      </c>
      <c r="C36" s="55" t="s">
        <v>159</v>
      </c>
      <c r="D36" s="21">
        <v>20000000</v>
      </c>
      <c r="E36" s="21">
        <v>13000000</v>
      </c>
      <c r="F36" s="21">
        <v>0</v>
      </c>
      <c r="G36" s="25">
        <f t="shared" si="4"/>
        <v>0</v>
      </c>
      <c r="H36" s="24">
        <f t="shared" si="5"/>
        <v>0</v>
      </c>
    </row>
    <row r="37" spans="2:8" s="22" customFormat="1" ht="12.75" customHeight="1" hidden="1">
      <c r="B37" s="23" t="s">
        <v>160</v>
      </c>
      <c r="C37" s="55" t="s">
        <v>161</v>
      </c>
      <c r="D37" s="21">
        <f>D38+D39+D40</f>
        <v>7100000</v>
      </c>
      <c r="E37" s="21">
        <f>E38+E39+E40</f>
        <v>4615000</v>
      </c>
      <c r="F37" s="21">
        <f>F38+F39+F40</f>
        <v>113876</v>
      </c>
      <c r="G37" s="25">
        <f t="shared" si="4"/>
        <v>1.603887323943662</v>
      </c>
      <c r="H37" s="24">
        <f t="shared" si="5"/>
        <v>2.4675189599133263</v>
      </c>
    </row>
    <row r="38" spans="2:8" s="22" customFormat="1" ht="12.75" customHeight="1" hidden="1">
      <c r="B38" s="23" t="s">
        <v>154</v>
      </c>
      <c r="C38" s="55" t="s">
        <v>162</v>
      </c>
      <c r="D38" s="21">
        <v>3900000</v>
      </c>
      <c r="E38" s="21">
        <v>2535000</v>
      </c>
      <c r="F38" s="21">
        <v>4457</v>
      </c>
      <c r="G38" s="25">
        <f t="shared" si="4"/>
        <v>0.11428205128205127</v>
      </c>
      <c r="H38" s="24">
        <f t="shared" si="5"/>
        <v>0.17581854043392506</v>
      </c>
    </row>
    <row r="39" spans="2:8" s="22" customFormat="1" ht="12.75" customHeight="1" hidden="1">
      <c r="B39" s="23" t="s">
        <v>156</v>
      </c>
      <c r="C39" s="55" t="s">
        <v>163</v>
      </c>
      <c r="D39" s="21">
        <v>200000</v>
      </c>
      <c r="E39" s="21">
        <v>130000</v>
      </c>
      <c r="F39" s="21">
        <v>48620</v>
      </c>
      <c r="G39" s="25">
        <f t="shared" si="4"/>
        <v>24.310000000000002</v>
      </c>
      <c r="H39" s="24">
        <f t="shared" si="5"/>
        <v>37.4</v>
      </c>
    </row>
    <row r="40" spans="2:8" s="22" customFormat="1" ht="12.75" customHeight="1" hidden="1">
      <c r="B40" s="23" t="s">
        <v>164</v>
      </c>
      <c r="C40" s="55" t="s">
        <v>165</v>
      </c>
      <c r="D40" s="21">
        <v>3000000</v>
      </c>
      <c r="E40" s="21">
        <v>1950000</v>
      </c>
      <c r="F40" s="21">
        <v>60799</v>
      </c>
      <c r="G40" s="25">
        <f t="shared" si="4"/>
        <v>2.0266333333333333</v>
      </c>
      <c r="H40" s="24">
        <f t="shared" si="5"/>
        <v>3.117897435897436</v>
      </c>
    </row>
    <row r="41" spans="2:7" s="22" customFormat="1" ht="11.25">
      <c r="B41" s="4"/>
      <c r="C41" s="56"/>
      <c r="D41" s="26"/>
      <c r="E41" s="26"/>
      <c r="F41" s="26"/>
      <c r="G41" s="27"/>
    </row>
    <row r="42" spans="1:8" ht="22.5">
      <c r="A42" s="33"/>
      <c r="B42" s="34" t="s">
        <v>180</v>
      </c>
      <c r="C42" s="34" t="s">
        <v>181</v>
      </c>
      <c r="D42" s="35" t="s">
        <v>190</v>
      </c>
      <c r="E42" s="35" t="s">
        <v>189</v>
      </c>
      <c r="F42" s="35" t="s">
        <v>184</v>
      </c>
      <c r="G42" s="8" t="s">
        <v>187</v>
      </c>
      <c r="H42" s="8" t="s">
        <v>187</v>
      </c>
    </row>
    <row r="43" spans="1:8" ht="11.25">
      <c r="A43" s="33"/>
      <c r="B43" s="36" t="s">
        <v>185</v>
      </c>
      <c r="C43" s="36" t="s">
        <v>186</v>
      </c>
      <c r="D43" s="35">
        <v>3</v>
      </c>
      <c r="E43" s="35">
        <v>4</v>
      </c>
      <c r="F43" s="35">
        <v>5</v>
      </c>
      <c r="G43" s="8" t="s">
        <v>228</v>
      </c>
      <c r="H43" s="8" t="s">
        <v>229</v>
      </c>
    </row>
    <row r="44" spans="1:8" ht="11.25" hidden="1">
      <c r="A44" s="37"/>
      <c r="B44" s="38" t="s">
        <v>230</v>
      </c>
      <c r="C44" s="57" t="s">
        <v>166</v>
      </c>
      <c r="D44" s="39">
        <f>D46+D47+D49</f>
        <v>388510000</v>
      </c>
      <c r="E44" s="39">
        <f>E46+E47+E49</f>
        <v>278015000</v>
      </c>
      <c r="F44" s="39">
        <f>F46+F47+F49</f>
        <v>40672968</v>
      </c>
      <c r="G44" s="40">
        <f>F44/E44*100</f>
        <v>14.62977465244681</v>
      </c>
      <c r="H44" s="40">
        <f>F44/D44*100</f>
        <v>10.468962961056343</v>
      </c>
    </row>
    <row r="45" spans="1:8" ht="22.5" hidden="1">
      <c r="A45" s="37"/>
      <c r="B45" s="38" t="s">
        <v>231</v>
      </c>
      <c r="C45" s="57" t="s">
        <v>232</v>
      </c>
      <c r="D45" s="39">
        <v>296976000</v>
      </c>
      <c r="E45" s="39">
        <v>203830000</v>
      </c>
      <c r="F45" s="39">
        <v>9500091</v>
      </c>
      <c r="G45" s="40">
        <f aca="true" t="shared" si="6" ref="G45:G98">F45/E45*100</f>
        <v>4.660791345729284</v>
      </c>
      <c r="H45" s="40">
        <f aca="true" t="shared" si="7" ref="H45:H98">F45/D45*100</f>
        <v>3.19894233877485</v>
      </c>
    </row>
    <row r="46" spans="1:8" ht="11.25" hidden="1">
      <c r="A46" s="33"/>
      <c r="B46" s="29" t="s">
        <v>245</v>
      </c>
      <c r="C46" s="58" t="s">
        <v>246</v>
      </c>
      <c r="D46" s="50">
        <f>D76+D95</f>
        <v>5146000</v>
      </c>
      <c r="E46" s="50">
        <f>E76+E95</f>
        <v>3845000</v>
      </c>
      <c r="F46" s="50">
        <f>F76+F95</f>
        <v>1760000</v>
      </c>
      <c r="G46" s="40">
        <f t="shared" si="6"/>
        <v>45.77373211963589</v>
      </c>
      <c r="H46" s="40">
        <f t="shared" si="7"/>
        <v>34.20132141469102</v>
      </c>
    </row>
    <row r="47" spans="1:8" ht="45" hidden="1">
      <c r="A47" s="37"/>
      <c r="B47" s="38" t="s">
        <v>271</v>
      </c>
      <c r="C47" s="57" t="s">
        <v>272</v>
      </c>
      <c r="D47" s="39">
        <v>296976000</v>
      </c>
      <c r="E47" s="39">
        <v>203830000</v>
      </c>
      <c r="F47" s="39">
        <v>9500091</v>
      </c>
      <c r="G47" s="40">
        <f t="shared" si="6"/>
        <v>4.660791345729284</v>
      </c>
      <c r="H47" s="40">
        <f t="shared" si="7"/>
        <v>3.19894233877485</v>
      </c>
    </row>
    <row r="48" spans="1:8" ht="11.25" hidden="1">
      <c r="A48" s="37"/>
      <c r="B48" s="38" t="s">
        <v>273</v>
      </c>
      <c r="C48" s="57" t="s">
        <v>274</v>
      </c>
      <c r="D48" s="39">
        <v>86388000</v>
      </c>
      <c r="E48" s="39">
        <v>70340000</v>
      </c>
      <c r="F48" s="39">
        <v>29412877</v>
      </c>
      <c r="G48" s="40">
        <f t="shared" si="6"/>
        <v>41.81529286323571</v>
      </c>
      <c r="H48" s="40">
        <f t="shared" si="7"/>
        <v>34.04741051997963</v>
      </c>
    </row>
    <row r="49" spans="1:8" ht="22.5" hidden="1">
      <c r="A49" s="37"/>
      <c r="B49" s="38" t="s">
        <v>275</v>
      </c>
      <c r="C49" s="57" t="s">
        <v>276</v>
      </c>
      <c r="D49" s="39">
        <v>86388000</v>
      </c>
      <c r="E49" s="39">
        <v>70340000</v>
      </c>
      <c r="F49" s="39">
        <v>29412877</v>
      </c>
      <c r="G49" s="40">
        <f t="shared" si="6"/>
        <v>41.81529286323571</v>
      </c>
      <c r="H49" s="40">
        <f t="shared" si="7"/>
        <v>34.04741051997963</v>
      </c>
    </row>
    <row r="50" spans="1:8" ht="11.25">
      <c r="A50" s="37"/>
      <c r="B50" s="38" t="s">
        <v>256</v>
      </c>
      <c r="C50" s="57" t="s">
        <v>167</v>
      </c>
      <c r="D50" s="39">
        <f>D52+D54</f>
        <v>10980000</v>
      </c>
      <c r="E50" s="39">
        <f>E52+E54</f>
        <v>7246000</v>
      </c>
      <c r="F50" s="39">
        <f>F52+F54</f>
        <v>2354602</v>
      </c>
      <c r="G50" s="40">
        <f t="shared" si="6"/>
        <v>32.49519735026221</v>
      </c>
      <c r="H50" s="40">
        <f t="shared" si="7"/>
        <v>21.44446265938069</v>
      </c>
    </row>
    <row r="51" spans="1:8" ht="22.5">
      <c r="A51" s="37"/>
      <c r="B51" s="44" t="s">
        <v>231</v>
      </c>
      <c r="C51" s="59" t="s">
        <v>232</v>
      </c>
      <c r="D51" s="45">
        <v>5645000</v>
      </c>
      <c r="E51" s="45">
        <v>3778000</v>
      </c>
      <c r="F51" s="45">
        <v>1758252</v>
      </c>
      <c r="G51" s="40">
        <f t="shared" si="6"/>
        <v>46.53922710428798</v>
      </c>
      <c r="H51" s="40">
        <f t="shared" si="7"/>
        <v>31.147068201948624</v>
      </c>
    </row>
    <row r="52" spans="1:8" ht="45">
      <c r="A52" s="37"/>
      <c r="B52" s="44" t="s">
        <v>271</v>
      </c>
      <c r="C52" s="59" t="s">
        <v>272</v>
      </c>
      <c r="D52" s="45">
        <v>5645000</v>
      </c>
      <c r="E52" s="45">
        <v>3778000</v>
      </c>
      <c r="F52" s="45">
        <v>1758252</v>
      </c>
      <c r="G52" s="40">
        <f t="shared" si="6"/>
        <v>46.53922710428798</v>
      </c>
      <c r="H52" s="40">
        <f t="shared" si="7"/>
        <v>31.147068201948624</v>
      </c>
    </row>
    <row r="53" spans="1:8" ht="11.25">
      <c r="A53" s="37"/>
      <c r="B53" s="44" t="s">
        <v>273</v>
      </c>
      <c r="C53" s="59" t="s">
        <v>274</v>
      </c>
      <c r="D53" s="45">
        <v>5335000</v>
      </c>
      <c r="E53" s="45">
        <v>3468000</v>
      </c>
      <c r="F53" s="45">
        <v>596350</v>
      </c>
      <c r="G53" s="40">
        <f t="shared" si="6"/>
        <v>17.195790080738178</v>
      </c>
      <c r="H53" s="40">
        <f t="shared" si="7"/>
        <v>11.178069353327086</v>
      </c>
    </row>
    <row r="54" spans="1:8" ht="22.5">
      <c r="A54" s="37"/>
      <c r="B54" s="44" t="s">
        <v>275</v>
      </c>
      <c r="C54" s="59" t="s">
        <v>276</v>
      </c>
      <c r="D54" s="45">
        <v>5335000</v>
      </c>
      <c r="E54" s="45">
        <v>3468000</v>
      </c>
      <c r="F54" s="45">
        <v>596350</v>
      </c>
      <c r="G54" s="40">
        <f t="shared" si="6"/>
        <v>17.195790080738178</v>
      </c>
      <c r="H54" s="40">
        <f t="shared" si="7"/>
        <v>11.178069353327086</v>
      </c>
    </row>
    <row r="55" spans="1:8" ht="11.25">
      <c r="A55" s="37"/>
      <c r="B55" s="38" t="s">
        <v>257</v>
      </c>
      <c r="C55" s="57" t="s">
        <v>168</v>
      </c>
      <c r="D55" s="39">
        <v>100000</v>
      </c>
      <c r="E55" s="39">
        <v>65000</v>
      </c>
      <c r="F55" s="39">
        <v>0</v>
      </c>
      <c r="G55" s="40">
        <f t="shared" si="6"/>
        <v>0</v>
      </c>
      <c r="H55" s="40">
        <f t="shared" si="7"/>
        <v>0</v>
      </c>
    </row>
    <row r="56" spans="1:8" ht="11.25">
      <c r="A56" s="37"/>
      <c r="B56" s="44" t="s">
        <v>273</v>
      </c>
      <c r="C56" s="59" t="s">
        <v>274</v>
      </c>
      <c r="D56" s="45">
        <v>100000</v>
      </c>
      <c r="E56" s="45">
        <v>65000</v>
      </c>
      <c r="F56" s="45">
        <v>0</v>
      </c>
      <c r="G56" s="40">
        <f t="shared" si="6"/>
        <v>0</v>
      </c>
      <c r="H56" s="40">
        <f t="shared" si="7"/>
        <v>0</v>
      </c>
    </row>
    <row r="57" spans="1:8" ht="22.5">
      <c r="A57" s="37"/>
      <c r="B57" s="44" t="s">
        <v>275</v>
      </c>
      <c r="C57" s="59" t="s">
        <v>276</v>
      </c>
      <c r="D57" s="45">
        <v>100000</v>
      </c>
      <c r="E57" s="45">
        <v>65000</v>
      </c>
      <c r="F57" s="45">
        <v>0</v>
      </c>
      <c r="G57" s="40">
        <f t="shared" si="6"/>
        <v>0</v>
      </c>
      <c r="H57" s="40">
        <f t="shared" si="7"/>
        <v>0</v>
      </c>
    </row>
    <row r="58" spans="1:8" ht="11.25">
      <c r="A58" s="37"/>
      <c r="B58" s="38" t="s">
        <v>259</v>
      </c>
      <c r="C58" s="57" t="s">
        <v>170</v>
      </c>
      <c r="D58" s="39">
        <v>818000</v>
      </c>
      <c r="E58" s="39">
        <v>531000</v>
      </c>
      <c r="F58" s="39">
        <v>92953</v>
      </c>
      <c r="G58" s="40">
        <f t="shared" si="6"/>
        <v>17.50527306967985</v>
      </c>
      <c r="H58" s="40">
        <f t="shared" si="7"/>
        <v>11.363447432762836</v>
      </c>
    </row>
    <row r="59" spans="1:8" ht="11.25">
      <c r="A59" s="37"/>
      <c r="B59" s="44" t="s">
        <v>273</v>
      </c>
      <c r="C59" s="59" t="s">
        <v>274</v>
      </c>
      <c r="D59" s="45">
        <v>818000</v>
      </c>
      <c r="E59" s="45">
        <v>531000</v>
      </c>
      <c r="F59" s="45">
        <v>92953</v>
      </c>
      <c r="G59" s="40">
        <f t="shared" si="6"/>
        <v>17.50527306967985</v>
      </c>
      <c r="H59" s="40">
        <f t="shared" si="7"/>
        <v>11.363447432762836</v>
      </c>
    </row>
    <row r="60" spans="1:8" ht="22.5">
      <c r="A60" s="37"/>
      <c r="B60" s="44" t="s">
        <v>275</v>
      </c>
      <c r="C60" s="59" t="s">
        <v>276</v>
      </c>
      <c r="D60" s="45">
        <v>818000</v>
      </c>
      <c r="E60" s="45">
        <v>531000</v>
      </c>
      <c r="F60" s="45">
        <v>92953</v>
      </c>
      <c r="G60" s="40">
        <f t="shared" si="6"/>
        <v>17.50527306967985</v>
      </c>
      <c r="H60" s="40">
        <f t="shared" si="7"/>
        <v>11.363447432762836</v>
      </c>
    </row>
    <row r="61" spans="1:8" ht="11.25">
      <c r="A61" s="37"/>
      <c r="B61" s="28" t="s">
        <v>260</v>
      </c>
      <c r="C61" s="60" t="s">
        <v>171</v>
      </c>
      <c r="D61" s="49">
        <f>D63+D65</f>
        <v>8269000</v>
      </c>
      <c r="E61" s="49">
        <f>E63+E65</f>
        <v>6374000</v>
      </c>
      <c r="F61" s="49">
        <f>F63+F65</f>
        <v>-13554</v>
      </c>
      <c r="G61" s="40">
        <f t="shared" si="6"/>
        <v>-0.21264512080326325</v>
      </c>
      <c r="H61" s="40">
        <f t="shared" si="7"/>
        <v>-0.16391341153706615</v>
      </c>
    </row>
    <row r="62" spans="1:8" ht="22.5">
      <c r="A62" s="33"/>
      <c r="B62" s="44" t="s">
        <v>231</v>
      </c>
      <c r="C62" s="59" t="s">
        <v>232</v>
      </c>
      <c r="D62" s="45">
        <v>1837000</v>
      </c>
      <c r="E62" s="45">
        <v>1228000</v>
      </c>
      <c r="F62" s="45">
        <v>-87142</v>
      </c>
      <c r="G62" s="40">
        <f t="shared" si="6"/>
        <v>-7.096254071661237</v>
      </c>
      <c r="H62" s="40">
        <f t="shared" si="7"/>
        <v>-4.743712574850299</v>
      </c>
    </row>
    <row r="63" spans="1:8" ht="45">
      <c r="A63" s="37"/>
      <c r="B63" s="44" t="s">
        <v>271</v>
      </c>
      <c r="C63" s="59" t="s">
        <v>272</v>
      </c>
      <c r="D63" s="45">
        <v>1837000</v>
      </c>
      <c r="E63" s="45">
        <v>1228000</v>
      </c>
      <c r="F63" s="45">
        <v>-87142</v>
      </c>
      <c r="G63" s="40">
        <f t="shared" si="6"/>
        <v>-7.096254071661237</v>
      </c>
      <c r="H63" s="40">
        <f t="shared" si="7"/>
        <v>-4.743712574850299</v>
      </c>
    </row>
    <row r="64" spans="1:8" ht="11.25">
      <c r="A64" s="33"/>
      <c r="B64" s="29" t="s">
        <v>273</v>
      </c>
      <c r="C64" s="58" t="s">
        <v>274</v>
      </c>
      <c r="D64" s="50">
        <v>6432000</v>
      </c>
      <c r="E64" s="50">
        <v>5146000</v>
      </c>
      <c r="F64" s="50">
        <v>73588</v>
      </c>
      <c r="G64" s="40">
        <f t="shared" si="6"/>
        <v>1.4300038865137972</v>
      </c>
      <c r="H64" s="40">
        <f t="shared" si="7"/>
        <v>1.144092039800995</v>
      </c>
    </row>
    <row r="65" spans="1:8" ht="22.5">
      <c r="A65" s="33"/>
      <c r="B65" s="29" t="s">
        <v>275</v>
      </c>
      <c r="C65" s="58" t="s">
        <v>276</v>
      </c>
      <c r="D65" s="50">
        <v>6432000</v>
      </c>
      <c r="E65" s="50">
        <v>5146000</v>
      </c>
      <c r="F65" s="50">
        <v>73588</v>
      </c>
      <c r="G65" s="40">
        <f t="shared" si="6"/>
        <v>1.4300038865137972</v>
      </c>
      <c r="H65" s="40">
        <f t="shared" si="7"/>
        <v>1.144092039800995</v>
      </c>
    </row>
    <row r="66" spans="1:8" ht="11.25">
      <c r="A66" s="33"/>
      <c r="B66" s="28" t="s">
        <v>262</v>
      </c>
      <c r="C66" s="60" t="s">
        <v>173</v>
      </c>
      <c r="D66" s="49">
        <v>6472000</v>
      </c>
      <c r="E66" s="49">
        <v>4732000</v>
      </c>
      <c r="F66" s="49">
        <v>869627</v>
      </c>
      <c r="G66" s="40">
        <f t="shared" si="6"/>
        <v>18.377578191039728</v>
      </c>
      <c r="H66" s="40">
        <f t="shared" si="7"/>
        <v>13.436758343634118</v>
      </c>
    </row>
    <row r="67" spans="1:8" ht="11.25">
      <c r="A67" s="33"/>
      <c r="B67" s="44" t="s">
        <v>273</v>
      </c>
      <c r="C67" s="59" t="s">
        <v>274</v>
      </c>
      <c r="D67" s="45">
        <v>6472000</v>
      </c>
      <c r="E67" s="45">
        <v>4732000</v>
      </c>
      <c r="F67" s="45">
        <v>869627</v>
      </c>
      <c r="G67" s="40">
        <f t="shared" si="6"/>
        <v>18.377578191039728</v>
      </c>
      <c r="H67" s="40">
        <f t="shared" si="7"/>
        <v>13.436758343634118</v>
      </c>
    </row>
    <row r="68" spans="1:8" ht="22.5">
      <c r="A68" s="33"/>
      <c r="B68" s="29" t="s">
        <v>275</v>
      </c>
      <c r="C68" s="58" t="s">
        <v>276</v>
      </c>
      <c r="D68" s="50">
        <v>6472000</v>
      </c>
      <c r="E68" s="50">
        <v>4732000</v>
      </c>
      <c r="F68" s="50">
        <v>869627</v>
      </c>
      <c r="G68" s="40">
        <f t="shared" si="6"/>
        <v>18.377578191039728</v>
      </c>
      <c r="H68" s="40">
        <f t="shared" si="7"/>
        <v>13.436758343634118</v>
      </c>
    </row>
    <row r="69" spans="1:8" ht="11.25">
      <c r="A69" s="33"/>
      <c r="B69" s="28" t="s">
        <v>263</v>
      </c>
      <c r="C69" s="60" t="s">
        <v>174</v>
      </c>
      <c r="D69" s="49">
        <v>4343000</v>
      </c>
      <c r="E69" s="49">
        <v>1823000</v>
      </c>
      <c r="F69" s="49">
        <v>577011</v>
      </c>
      <c r="G69" s="40">
        <f t="shared" si="6"/>
        <v>31.651727921009325</v>
      </c>
      <c r="H69" s="40">
        <f t="shared" si="7"/>
        <v>13.286000460511168</v>
      </c>
    </row>
    <row r="70" spans="1:8" ht="22.5">
      <c r="A70" s="33"/>
      <c r="B70" s="44" t="s">
        <v>231</v>
      </c>
      <c r="C70" s="59" t="s">
        <v>232</v>
      </c>
      <c r="D70" s="45">
        <v>3911000</v>
      </c>
      <c r="E70" s="45">
        <v>1542000</v>
      </c>
      <c r="F70" s="45">
        <v>497612</v>
      </c>
      <c r="G70" s="40">
        <f t="shared" si="6"/>
        <v>32.27055771725033</v>
      </c>
      <c r="H70" s="40">
        <f t="shared" si="7"/>
        <v>12.723395551009972</v>
      </c>
    </row>
    <row r="71" spans="1:8" ht="45">
      <c r="A71" s="33"/>
      <c r="B71" s="29" t="s">
        <v>271</v>
      </c>
      <c r="C71" s="58" t="s">
        <v>272</v>
      </c>
      <c r="D71" s="50">
        <v>3911000</v>
      </c>
      <c r="E71" s="50">
        <v>1542000</v>
      </c>
      <c r="F71" s="50">
        <v>497612</v>
      </c>
      <c r="G71" s="40">
        <f t="shared" si="6"/>
        <v>32.27055771725033</v>
      </c>
      <c r="H71" s="40">
        <f t="shared" si="7"/>
        <v>12.723395551009972</v>
      </c>
    </row>
    <row r="72" spans="1:8" ht="11.25">
      <c r="A72" s="37"/>
      <c r="B72" s="44" t="s">
        <v>273</v>
      </c>
      <c r="C72" s="59" t="s">
        <v>274</v>
      </c>
      <c r="D72" s="45">
        <v>432000</v>
      </c>
      <c r="E72" s="45">
        <v>281000</v>
      </c>
      <c r="F72" s="45">
        <v>79399</v>
      </c>
      <c r="G72" s="40">
        <f t="shared" si="6"/>
        <v>28.255871886121</v>
      </c>
      <c r="H72" s="40">
        <f t="shared" si="7"/>
        <v>18.379398148148148</v>
      </c>
    </row>
    <row r="73" spans="1:8" ht="22.5">
      <c r="A73" s="33"/>
      <c r="B73" s="29" t="s">
        <v>275</v>
      </c>
      <c r="C73" s="58" t="s">
        <v>276</v>
      </c>
      <c r="D73" s="50">
        <v>432000</v>
      </c>
      <c r="E73" s="50">
        <v>281000</v>
      </c>
      <c r="F73" s="50">
        <v>79399</v>
      </c>
      <c r="G73" s="40">
        <f t="shared" si="6"/>
        <v>28.255871886121</v>
      </c>
      <c r="H73" s="40">
        <f t="shared" si="7"/>
        <v>18.379398148148148</v>
      </c>
    </row>
    <row r="74" spans="1:8" ht="22.5">
      <c r="A74" s="33"/>
      <c r="B74" s="28" t="s">
        <v>264</v>
      </c>
      <c r="C74" s="60" t="s">
        <v>175</v>
      </c>
      <c r="D74" s="49">
        <f>D76+D77+D79</f>
        <v>76981000</v>
      </c>
      <c r="E74" s="49">
        <f>E76+E77+E79</f>
        <v>53479000</v>
      </c>
      <c r="F74" s="49">
        <f>F76+F77+F79</f>
        <v>9266014</v>
      </c>
      <c r="G74" s="40">
        <f t="shared" si="6"/>
        <v>17.326453374221657</v>
      </c>
      <c r="H74" s="40">
        <f t="shared" si="7"/>
        <v>12.036754523843546</v>
      </c>
    </row>
    <row r="75" spans="1:8" ht="22.5">
      <c r="A75" s="33"/>
      <c r="B75" s="29" t="s">
        <v>231</v>
      </c>
      <c r="C75" s="58" t="s">
        <v>232</v>
      </c>
      <c r="D75" s="50">
        <v>57279000</v>
      </c>
      <c r="E75" s="50">
        <v>40109000</v>
      </c>
      <c r="F75" s="50">
        <v>4794285</v>
      </c>
      <c r="G75" s="40">
        <f t="shared" si="6"/>
        <v>11.953140192974146</v>
      </c>
      <c r="H75" s="40">
        <f t="shared" si="7"/>
        <v>8.370057088985492</v>
      </c>
    </row>
    <row r="76" spans="1:8" ht="11.25">
      <c r="A76" s="33"/>
      <c r="B76" s="29" t="s">
        <v>245</v>
      </c>
      <c r="C76" s="58" t="s">
        <v>246</v>
      </c>
      <c r="D76" s="50">
        <v>1646000</v>
      </c>
      <c r="E76" s="50">
        <v>1070000</v>
      </c>
      <c r="F76" s="50">
        <v>200000</v>
      </c>
      <c r="G76" s="40">
        <f t="shared" si="6"/>
        <v>18.69158878504673</v>
      </c>
      <c r="H76" s="40">
        <f t="shared" si="7"/>
        <v>12.15066828675577</v>
      </c>
    </row>
    <row r="77" spans="1:8" ht="45">
      <c r="A77" s="33"/>
      <c r="B77" s="29" t="s">
        <v>271</v>
      </c>
      <c r="C77" s="58" t="s">
        <v>272</v>
      </c>
      <c r="D77" s="50">
        <v>57279000</v>
      </c>
      <c r="E77" s="50">
        <v>40109000</v>
      </c>
      <c r="F77" s="50">
        <v>4794285</v>
      </c>
      <c r="G77" s="40">
        <f t="shared" si="6"/>
        <v>11.953140192974146</v>
      </c>
      <c r="H77" s="40">
        <f t="shared" si="7"/>
        <v>8.370057088985492</v>
      </c>
    </row>
    <row r="78" spans="1:8" ht="11.25">
      <c r="A78" s="33"/>
      <c r="B78" s="29" t="s">
        <v>273</v>
      </c>
      <c r="C78" s="58" t="s">
        <v>274</v>
      </c>
      <c r="D78" s="50">
        <v>18056000</v>
      </c>
      <c r="E78" s="50">
        <v>12300000</v>
      </c>
      <c r="F78" s="50">
        <v>4271729</v>
      </c>
      <c r="G78" s="40">
        <f t="shared" si="6"/>
        <v>34.72950406504065</v>
      </c>
      <c r="H78" s="40">
        <f t="shared" si="7"/>
        <v>23.65822441293753</v>
      </c>
    </row>
    <row r="79" spans="1:8" ht="22.5">
      <c r="A79" s="33"/>
      <c r="B79" s="29" t="s">
        <v>275</v>
      </c>
      <c r="C79" s="58" t="s">
        <v>276</v>
      </c>
      <c r="D79" s="50">
        <v>18056000</v>
      </c>
      <c r="E79" s="50">
        <v>12300000</v>
      </c>
      <c r="F79" s="50">
        <v>4271729</v>
      </c>
      <c r="G79" s="40">
        <f t="shared" si="6"/>
        <v>34.72950406504065</v>
      </c>
      <c r="H79" s="40">
        <f t="shared" si="7"/>
        <v>23.65822441293753</v>
      </c>
    </row>
    <row r="80" spans="1:8" ht="11.25">
      <c r="A80" s="37"/>
      <c r="B80" s="28" t="s">
        <v>265</v>
      </c>
      <c r="C80" s="60" t="s">
        <v>176</v>
      </c>
      <c r="D80" s="49">
        <f>D82+D84</f>
        <v>161034000</v>
      </c>
      <c r="E80" s="49">
        <f>E82+E84</f>
        <v>114681000</v>
      </c>
      <c r="F80" s="49">
        <f>F82+F84</f>
        <v>19932682</v>
      </c>
      <c r="G80" s="40">
        <f t="shared" si="6"/>
        <v>17.38098028444119</v>
      </c>
      <c r="H80" s="40">
        <f t="shared" si="7"/>
        <v>12.377933852478359</v>
      </c>
    </row>
    <row r="81" spans="1:8" ht="22.5">
      <c r="A81" s="33"/>
      <c r="B81" s="44" t="s">
        <v>231</v>
      </c>
      <c r="C81" s="59" t="s">
        <v>232</v>
      </c>
      <c r="D81" s="45">
        <v>137320000</v>
      </c>
      <c r="E81" s="45">
        <v>91258000</v>
      </c>
      <c r="F81" s="45">
        <v>0</v>
      </c>
      <c r="G81" s="40">
        <f t="shared" si="6"/>
        <v>0</v>
      </c>
      <c r="H81" s="40">
        <f t="shared" si="7"/>
        <v>0</v>
      </c>
    </row>
    <row r="82" spans="1:8" ht="45">
      <c r="A82" s="33"/>
      <c r="B82" s="29" t="s">
        <v>271</v>
      </c>
      <c r="C82" s="58" t="s">
        <v>272</v>
      </c>
      <c r="D82" s="50">
        <v>137320000</v>
      </c>
      <c r="E82" s="50">
        <v>91258000</v>
      </c>
      <c r="F82" s="50">
        <v>0</v>
      </c>
      <c r="G82" s="40">
        <f t="shared" si="6"/>
        <v>0</v>
      </c>
      <c r="H82" s="40">
        <f t="shared" si="7"/>
        <v>0</v>
      </c>
    </row>
    <row r="83" spans="1:8" ht="11.25">
      <c r="A83" s="33"/>
      <c r="B83" s="29" t="s">
        <v>273</v>
      </c>
      <c r="C83" s="58" t="s">
        <v>274</v>
      </c>
      <c r="D83" s="50">
        <v>23714000</v>
      </c>
      <c r="E83" s="50">
        <v>23423000</v>
      </c>
      <c r="F83" s="50">
        <v>19932682</v>
      </c>
      <c r="G83" s="40">
        <f t="shared" si="6"/>
        <v>85.09875763138795</v>
      </c>
      <c r="H83" s="40">
        <f t="shared" si="7"/>
        <v>84.05449101796407</v>
      </c>
    </row>
    <row r="84" spans="1:8" ht="22.5">
      <c r="A84" s="37"/>
      <c r="B84" s="44" t="s">
        <v>275</v>
      </c>
      <c r="C84" s="59" t="s">
        <v>276</v>
      </c>
      <c r="D84" s="45">
        <v>23714000</v>
      </c>
      <c r="E84" s="45">
        <v>23423000</v>
      </c>
      <c r="F84" s="45">
        <v>19932682</v>
      </c>
      <c r="G84" s="40">
        <f t="shared" si="6"/>
        <v>85.09875763138795</v>
      </c>
      <c r="H84" s="40">
        <f t="shared" si="7"/>
        <v>84.05449101796407</v>
      </c>
    </row>
    <row r="85" spans="1:8" ht="22.5">
      <c r="A85" s="33"/>
      <c r="B85" s="28" t="s">
        <v>266</v>
      </c>
      <c r="C85" s="60" t="s">
        <v>177</v>
      </c>
      <c r="D85" s="49">
        <v>1448000</v>
      </c>
      <c r="E85" s="49">
        <v>941000</v>
      </c>
      <c r="F85" s="49">
        <v>52168</v>
      </c>
      <c r="G85" s="40">
        <f t="shared" si="6"/>
        <v>5.5438894792773645</v>
      </c>
      <c r="H85" s="40">
        <f t="shared" si="7"/>
        <v>3.6027624309392263</v>
      </c>
    </row>
    <row r="86" spans="1:8" ht="22.5">
      <c r="A86" s="33"/>
      <c r="B86" s="44" t="s">
        <v>231</v>
      </c>
      <c r="C86" s="59" t="s">
        <v>232</v>
      </c>
      <c r="D86" s="45">
        <v>848000</v>
      </c>
      <c r="E86" s="45">
        <v>551000</v>
      </c>
      <c r="F86" s="45">
        <v>52168</v>
      </c>
      <c r="G86" s="40">
        <f t="shared" si="6"/>
        <v>9.46787658802178</v>
      </c>
      <c r="H86" s="40">
        <f t="shared" si="7"/>
        <v>6.15188679245283</v>
      </c>
    </row>
    <row r="87" spans="1:8" ht="45">
      <c r="A87" s="33"/>
      <c r="B87" s="29" t="s">
        <v>271</v>
      </c>
      <c r="C87" s="58" t="s">
        <v>272</v>
      </c>
      <c r="D87" s="50">
        <v>848000</v>
      </c>
      <c r="E87" s="50">
        <v>551000</v>
      </c>
      <c r="F87" s="50">
        <v>52168</v>
      </c>
      <c r="G87" s="40">
        <f t="shared" si="6"/>
        <v>9.46787658802178</v>
      </c>
      <c r="H87" s="40">
        <f t="shared" si="7"/>
        <v>6.15188679245283</v>
      </c>
    </row>
    <row r="88" spans="1:8" ht="11.25">
      <c r="A88" s="33"/>
      <c r="B88" s="29" t="s">
        <v>273</v>
      </c>
      <c r="C88" s="58" t="s">
        <v>274</v>
      </c>
      <c r="D88" s="50">
        <v>600000</v>
      </c>
      <c r="E88" s="50">
        <v>390000</v>
      </c>
      <c r="F88" s="50">
        <v>0</v>
      </c>
      <c r="G88" s="40">
        <f t="shared" si="6"/>
        <v>0</v>
      </c>
      <c r="H88" s="40">
        <f t="shared" si="7"/>
        <v>0</v>
      </c>
    </row>
    <row r="89" spans="1:8" ht="22.5">
      <c r="A89" s="33"/>
      <c r="B89" s="29" t="s">
        <v>275</v>
      </c>
      <c r="C89" s="58" t="s">
        <v>276</v>
      </c>
      <c r="D89" s="50">
        <v>600000</v>
      </c>
      <c r="E89" s="50">
        <v>390000</v>
      </c>
      <c r="F89" s="50">
        <v>0</v>
      </c>
      <c r="G89" s="40">
        <f t="shared" si="6"/>
        <v>0</v>
      </c>
      <c r="H89" s="40">
        <f t="shared" si="7"/>
        <v>0</v>
      </c>
    </row>
    <row r="90" spans="1:8" ht="11.25">
      <c r="A90" s="37"/>
      <c r="B90" s="44" t="s">
        <v>267</v>
      </c>
      <c r="C90" s="59" t="s">
        <v>178</v>
      </c>
      <c r="D90" s="45">
        <v>836000</v>
      </c>
      <c r="E90" s="45">
        <v>544000</v>
      </c>
      <c r="F90" s="45">
        <v>539047</v>
      </c>
      <c r="G90" s="40">
        <f t="shared" si="6"/>
        <v>99.08952205882353</v>
      </c>
      <c r="H90" s="40">
        <f t="shared" si="7"/>
        <v>64.4793062200957</v>
      </c>
    </row>
    <row r="91" spans="1:8" ht="11.25">
      <c r="A91" s="33"/>
      <c r="B91" s="44" t="s">
        <v>273</v>
      </c>
      <c r="C91" s="59" t="s">
        <v>274</v>
      </c>
      <c r="D91" s="45">
        <v>836000</v>
      </c>
      <c r="E91" s="45">
        <v>544000</v>
      </c>
      <c r="F91" s="45">
        <v>539047</v>
      </c>
      <c r="G91" s="40">
        <f t="shared" si="6"/>
        <v>99.08952205882353</v>
      </c>
      <c r="H91" s="40">
        <f t="shared" si="7"/>
        <v>64.4793062200957</v>
      </c>
    </row>
    <row r="92" spans="1:8" ht="22.5">
      <c r="A92" s="33"/>
      <c r="B92" s="29" t="s">
        <v>275</v>
      </c>
      <c r="C92" s="58" t="s">
        <v>276</v>
      </c>
      <c r="D92" s="50">
        <v>836000</v>
      </c>
      <c r="E92" s="50">
        <v>544000</v>
      </c>
      <c r="F92" s="50">
        <v>539047</v>
      </c>
      <c r="G92" s="40">
        <f t="shared" si="6"/>
        <v>99.08952205882353</v>
      </c>
      <c r="H92" s="40">
        <f t="shared" si="7"/>
        <v>64.4793062200957</v>
      </c>
    </row>
    <row r="93" spans="1:8" ht="11.25">
      <c r="A93" s="33"/>
      <c r="B93" s="28" t="s">
        <v>268</v>
      </c>
      <c r="C93" s="60" t="s">
        <v>179</v>
      </c>
      <c r="D93" s="49">
        <f>D95+D96+D98</f>
        <v>117229000</v>
      </c>
      <c r="E93" s="49">
        <f>E95+E96+E98</f>
        <v>87599000</v>
      </c>
      <c r="F93" s="49">
        <f>F95+F96+F98</f>
        <v>7002418</v>
      </c>
      <c r="G93" s="40">
        <f t="shared" si="6"/>
        <v>7.9937191063824935</v>
      </c>
      <c r="H93" s="40">
        <f t="shared" si="7"/>
        <v>5.973281355296044</v>
      </c>
    </row>
    <row r="94" spans="1:8" ht="22.5">
      <c r="A94" s="33"/>
      <c r="B94" s="29" t="s">
        <v>231</v>
      </c>
      <c r="C94" s="58" t="s">
        <v>232</v>
      </c>
      <c r="D94" s="50">
        <v>90136000</v>
      </c>
      <c r="E94" s="50">
        <v>65364000</v>
      </c>
      <c r="F94" s="50">
        <v>2484916</v>
      </c>
      <c r="G94" s="40">
        <f t="shared" si="6"/>
        <v>3.8016584052383577</v>
      </c>
      <c r="H94" s="40">
        <f t="shared" si="7"/>
        <v>2.7568518682879204</v>
      </c>
    </row>
    <row r="95" spans="1:8" ht="11.25">
      <c r="A95" s="33"/>
      <c r="B95" s="29" t="s">
        <v>245</v>
      </c>
      <c r="C95" s="58" t="s">
        <v>246</v>
      </c>
      <c r="D95" s="50">
        <v>3500000</v>
      </c>
      <c r="E95" s="50">
        <v>2775000</v>
      </c>
      <c r="F95" s="50">
        <v>1560000</v>
      </c>
      <c r="G95" s="40">
        <f t="shared" si="6"/>
        <v>56.21621621621622</v>
      </c>
      <c r="H95" s="40">
        <f t="shared" si="7"/>
        <v>44.57142857142857</v>
      </c>
    </row>
    <row r="96" spans="1:8" ht="45">
      <c r="A96" s="33"/>
      <c r="B96" s="29" t="s">
        <v>271</v>
      </c>
      <c r="C96" s="58" t="s">
        <v>272</v>
      </c>
      <c r="D96" s="50">
        <v>90136000</v>
      </c>
      <c r="E96" s="50">
        <v>65364000</v>
      </c>
      <c r="F96" s="50">
        <v>2484916</v>
      </c>
      <c r="G96" s="40">
        <f t="shared" si="6"/>
        <v>3.8016584052383577</v>
      </c>
      <c r="H96" s="40">
        <f t="shared" si="7"/>
        <v>2.7568518682879204</v>
      </c>
    </row>
    <row r="97" spans="1:8" ht="11.25">
      <c r="A97" s="33"/>
      <c r="B97" s="29" t="s">
        <v>273</v>
      </c>
      <c r="C97" s="58" t="s">
        <v>274</v>
      </c>
      <c r="D97" s="50">
        <v>23593000</v>
      </c>
      <c r="E97" s="50">
        <v>19460000</v>
      </c>
      <c r="F97" s="50">
        <v>2957502</v>
      </c>
      <c r="G97" s="40">
        <f t="shared" si="6"/>
        <v>15.197852004110999</v>
      </c>
      <c r="H97" s="40">
        <f t="shared" si="7"/>
        <v>12.535506294239818</v>
      </c>
    </row>
    <row r="98" spans="1:8" ht="22.5">
      <c r="A98" s="33"/>
      <c r="B98" s="44" t="s">
        <v>275</v>
      </c>
      <c r="C98" s="59" t="s">
        <v>276</v>
      </c>
      <c r="D98" s="45">
        <v>23593000</v>
      </c>
      <c r="E98" s="45">
        <v>19460000</v>
      </c>
      <c r="F98" s="45">
        <v>2957502</v>
      </c>
      <c r="G98" s="40">
        <f t="shared" si="6"/>
        <v>15.197852004110999</v>
      </c>
      <c r="H98" s="40">
        <f t="shared" si="7"/>
        <v>12.535506294239818</v>
      </c>
    </row>
  </sheetData>
  <sheetProtection/>
  <mergeCells count="4">
    <mergeCell ref="G1:H1"/>
    <mergeCell ref="B3:H3"/>
    <mergeCell ref="B4:H4"/>
    <mergeCell ref="B5:H5"/>
  </mergeCells>
  <printOptions/>
  <pageMargins left="0.7" right="0.5" top="0.43" bottom="0.36" header="0.2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</cp:lastModifiedBy>
  <cp:lastPrinted>2012-08-09T11:00:04Z</cp:lastPrinted>
  <dcterms:created xsi:type="dcterms:W3CDTF">2012-08-06T06:40:02Z</dcterms:created>
  <dcterms:modified xsi:type="dcterms:W3CDTF">2012-08-16T07:00:51Z</dcterms:modified>
  <cp:category/>
  <cp:version/>
  <cp:contentType/>
  <cp:contentStatus/>
  <cp:revision>1</cp:revision>
</cp:coreProperties>
</file>