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naiteo\Desktop\materiale ministerul educatiei\4.5\"/>
    </mc:Choice>
  </mc:AlternateContent>
  <bookViews>
    <workbookView xWindow="120" yWindow="165" windowWidth="20730" windowHeight="11505" tabRatio="839" firstSheet="8" activeTab="8"/>
  </bookViews>
  <sheets>
    <sheet name="1 Bilant" sheetId="16" state="hidden" r:id="rId1"/>
    <sheet name="2 Cont RP" sheetId="17" state="hidden" r:id="rId2"/>
    <sheet name="Analiza financiara-extinsa" sheetId="18" state="hidden" r:id="rId3"/>
    <sheet name="3 Analiza financiara-indicatori" sheetId="19" state="hidden" r:id="rId4"/>
    <sheet name="4 Risc beneficiar" sheetId="7" state="hidden" r:id="rId5"/>
    <sheet name="5 Venituri si cheltuieli" sheetId="23" state="hidden" r:id="rId6"/>
    <sheet name="c Cont PP previzionat" sheetId="24" state="hidden" r:id="rId7"/>
    <sheet name="d Proiectii financiare (intr) " sheetId="25" state="hidden" r:id="rId8"/>
    <sheet name="Funding-gap" sheetId="14" r:id="rId9"/>
  </sheets>
  <externalReferences>
    <externalReference r:id="rId10"/>
  </externalReferences>
  <definedNames>
    <definedName name="eligibilitate" localSheetId="0">'4 Risc beneficiar'!$F$8:$F$8</definedName>
    <definedName name="eligibilitate" localSheetId="1">'4 Risc beneficiar'!$F$8:$F$8</definedName>
    <definedName name="eligibilitate" localSheetId="3">'4 Risc beneficiar'!$F$8:$F$8</definedName>
    <definedName name="eligibilitate" localSheetId="2">'4 Risc beneficiar'!$F$8:$F$8</definedName>
    <definedName name="eligibilitate" localSheetId="7">'[1]Risc beneficiar'!#REF!</definedName>
    <definedName name="eligibilitate">'4 Risc beneficiar'!#REF!</definedName>
    <definedName name="_xlnm.Print_Area" localSheetId="4">'4 Risc beneficiar'!$A$1:$G$35</definedName>
    <definedName name="tip_beneficiar" localSheetId="7">'[1]Risc beneficiar'!$A$11:$A$12</definedName>
    <definedName name="tip_beneficiar">'4 Risc beneficiar'!#REF!</definedName>
  </definedNames>
  <calcPr calcId="152511"/>
</workbook>
</file>

<file path=xl/calcChain.xml><?xml version="1.0" encoding="utf-8"?>
<calcChain xmlns="http://schemas.openxmlformats.org/spreadsheetml/2006/main">
  <c r="D20" i="14" l="1"/>
  <c r="D19" i="14"/>
  <c r="D18" i="14"/>
  <c r="T21" i="14" l="1"/>
  <c r="U21" i="14"/>
  <c r="V21" i="14"/>
  <c r="W21" i="14"/>
  <c r="X21" i="14"/>
  <c r="Y21" i="14"/>
  <c r="Z21" i="14"/>
  <c r="AA21" i="14"/>
  <c r="AB21" i="14"/>
  <c r="AC21" i="14"/>
  <c r="AD21" i="14"/>
  <c r="G11" i="14"/>
  <c r="H11" i="14"/>
  <c r="I11" i="14"/>
  <c r="F11" i="14"/>
  <c r="AB22" i="14" l="1"/>
  <c r="X22" i="14"/>
  <c r="Y22" i="14"/>
  <c r="T14" i="14"/>
  <c r="T22" i="14" s="1"/>
  <c r="U14" i="14"/>
  <c r="U22" i="14" s="1"/>
  <c r="V14" i="14"/>
  <c r="V22" i="14" s="1"/>
  <c r="W14" i="14"/>
  <c r="W22" i="14" s="1"/>
  <c r="X14" i="14"/>
  <c r="Y14" i="14"/>
  <c r="Z14" i="14"/>
  <c r="Z22" i="14" s="1"/>
  <c r="AA14" i="14"/>
  <c r="AA22" i="14" s="1"/>
  <c r="AB14" i="14"/>
  <c r="AC14" i="14"/>
  <c r="AC22" i="14" s="1"/>
  <c r="AD14" i="14"/>
  <c r="AD22" i="14" s="1"/>
  <c r="E20" i="14" l="1"/>
  <c r="B23" i="16" l="1"/>
  <c r="D20" i="16"/>
  <c r="C20" i="16"/>
  <c r="B20" i="16"/>
  <c r="F14" i="14" l="1"/>
  <c r="B15" i="17" l="1"/>
  <c r="C33" i="16"/>
  <c r="C10" i="18" s="1"/>
  <c r="D33" i="16"/>
  <c r="D10" i="18" s="1"/>
  <c r="B33" i="16"/>
  <c r="B10" i="18" s="1"/>
  <c r="C23" i="16"/>
  <c r="D23" i="16"/>
  <c r="B8" i="18"/>
  <c r="C5" i="18"/>
  <c r="D5" i="18"/>
  <c r="C75" i="19"/>
  <c r="C77" i="16"/>
  <c r="C26" i="18" s="1"/>
  <c r="D77" i="16"/>
  <c r="D26" i="18" s="1"/>
  <c r="B77" i="16"/>
  <c r="B26" i="18" s="1"/>
  <c r="D83" i="19"/>
  <c r="E83" i="19"/>
  <c r="C27" i="7" s="1"/>
  <c r="D27" i="7" s="1"/>
  <c r="C83" i="19"/>
  <c r="D82" i="19"/>
  <c r="E82" i="19"/>
  <c r="C26" i="7" s="1"/>
  <c r="D26" i="7" s="1"/>
  <c r="C82" i="19"/>
  <c r="B68" i="16"/>
  <c r="B50" i="16"/>
  <c r="E81" i="19"/>
  <c r="C24" i="7" s="1"/>
  <c r="D24" i="7" s="1"/>
  <c r="E5" i="7"/>
  <c r="E6" i="7"/>
  <c r="D92" i="19"/>
  <c r="E92" i="19"/>
  <c r="C92" i="19"/>
  <c r="D78" i="19"/>
  <c r="E78" i="19"/>
  <c r="C21" i="7" s="1"/>
  <c r="D21" i="7" s="1"/>
  <c r="D79" i="19"/>
  <c r="E79" i="19"/>
  <c r="C22" i="7" s="1"/>
  <c r="D22" i="7" s="1"/>
  <c r="C79" i="19"/>
  <c r="C78" i="19"/>
  <c r="D76" i="19"/>
  <c r="E76" i="19"/>
  <c r="C76" i="19"/>
  <c r="E18" i="14"/>
  <c r="E19" i="14"/>
  <c r="E13" i="14"/>
  <c r="E74" i="19"/>
  <c r="C18" i="7" s="1"/>
  <c r="D18" i="7" s="1"/>
  <c r="C74" i="19"/>
  <c r="D87" i="19"/>
  <c r="E87" i="19"/>
  <c r="C30" i="7" s="1"/>
  <c r="D30" i="7" s="1"/>
  <c r="C87" i="19"/>
  <c r="C101" i="19"/>
  <c r="D101" i="19"/>
  <c r="E101" i="19"/>
  <c r="C102" i="19"/>
  <c r="D102" i="19"/>
  <c r="E102" i="19"/>
  <c r="C103" i="19"/>
  <c r="D103" i="19"/>
  <c r="E103" i="19"/>
  <c r="C104" i="19"/>
  <c r="D104" i="19"/>
  <c r="E104" i="19"/>
  <c r="D100" i="19"/>
  <c r="E100" i="19"/>
  <c r="C100" i="19"/>
  <c r="D95" i="19"/>
  <c r="E95" i="19"/>
  <c r="D96" i="19"/>
  <c r="E96" i="19"/>
  <c r="D97" i="19"/>
  <c r="E97" i="19"/>
  <c r="D98" i="19"/>
  <c r="E98" i="19"/>
  <c r="C96" i="19"/>
  <c r="C97" i="19"/>
  <c r="C98" i="19"/>
  <c r="C95" i="19"/>
  <c r="D86" i="19"/>
  <c r="E86" i="19"/>
  <c r="C29" i="7" s="1"/>
  <c r="D29" i="7" s="1"/>
  <c r="D89" i="19"/>
  <c r="E89" i="19"/>
  <c r="C31" i="7" s="1"/>
  <c r="D31" i="7" s="1"/>
  <c r="D90" i="19"/>
  <c r="E90" i="19"/>
  <c r="C32" i="7" s="1"/>
  <c r="D32" i="7" s="1"/>
  <c r="D91" i="19"/>
  <c r="E91" i="19"/>
  <c r="C33" i="7" s="1"/>
  <c r="D33" i="7" s="1"/>
  <c r="C91" i="19"/>
  <c r="C90" i="19"/>
  <c r="C89" i="19"/>
  <c r="C86" i="19"/>
  <c r="D71" i="19"/>
  <c r="E71" i="19"/>
  <c r="C15" i="7" s="1"/>
  <c r="D15" i="7" s="1"/>
  <c r="D72" i="19"/>
  <c r="E72" i="19"/>
  <c r="C16" i="7" s="1"/>
  <c r="D16" i="7" s="1"/>
  <c r="D73" i="19"/>
  <c r="E73" i="19"/>
  <c r="C17" i="7" s="1"/>
  <c r="D17" i="7" s="1"/>
  <c r="D75" i="19"/>
  <c r="E75" i="19"/>
  <c r="C19" i="7" s="1"/>
  <c r="D19" i="7" s="1"/>
  <c r="D77" i="19"/>
  <c r="E77" i="19"/>
  <c r="C20" i="7" s="1"/>
  <c r="D20" i="7" s="1"/>
  <c r="D80" i="19"/>
  <c r="E80" i="19"/>
  <c r="C23" i="7" s="1"/>
  <c r="D23" i="7" s="1"/>
  <c r="D81" i="19"/>
  <c r="C81" i="19"/>
  <c r="C80" i="19"/>
  <c r="C77" i="19"/>
  <c r="C73" i="19"/>
  <c r="C72" i="19"/>
  <c r="C71" i="19"/>
  <c r="AG74" i="25"/>
  <c r="AG75" i="25" s="1"/>
  <c r="AF74" i="25"/>
  <c r="AF75" i="25" s="1"/>
  <c r="AE74" i="25"/>
  <c r="AE75" i="25" s="1"/>
  <c r="AD74" i="25"/>
  <c r="AD75" i="25" s="1"/>
  <c r="AC74" i="25"/>
  <c r="AC75" i="25" s="1"/>
  <c r="AB74" i="25"/>
  <c r="AB75" i="25" s="1"/>
  <c r="AA74" i="25"/>
  <c r="AA75" i="25" s="1"/>
  <c r="Z74" i="25"/>
  <c r="Z75" i="25" s="1"/>
  <c r="Y74" i="25"/>
  <c r="Y75" i="25" s="1"/>
  <c r="X74" i="25"/>
  <c r="X75" i="25" s="1"/>
  <c r="S74" i="25"/>
  <c r="S75" i="25" s="1"/>
  <c r="R74" i="25"/>
  <c r="R75" i="25" s="1"/>
  <c r="Q74" i="25"/>
  <c r="Q75" i="25" s="1"/>
  <c r="P74" i="25"/>
  <c r="P75" i="25" s="1"/>
  <c r="O74" i="25"/>
  <c r="O75" i="25" s="1"/>
  <c r="N74" i="25"/>
  <c r="M74" i="25"/>
  <c r="M75" i="25" s="1"/>
  <c r="L74" i="25"/>
  <c r="L75" i="25" s="1"/>
  <c r="K74" i="25"/>
  <c r="K75" i="25" s="1"/>
  <c r="J74" i="25"/>
  <c r="J75" i="25" s="1"/>
  <c r="I74" i="25"/>
  <c r="I75" i="25" s="1"/>
  <c r="H74" i="25"/>
  <c r="G74" i="25"/>
  <c r="G75" i="25" s="1"/>
  <c r="F74" i="25"/>
  <c r="F75" i="25" s="1"/>
  <c r="E74" i="25"/>
  <c r="E75" i="25" s="1"/>
  <c r="D74" i="25"/>
  <c r="D75" i="25" s="1"/>
  <c r="C74" i="25"/>
  <c r="C75" i="25" s="1"/>
  <c r="W73" i="25"/>
  <c r="V73" i="25"/>
  <c r="U73" i="25"/>
  <c r="T73" i="25"/>
  <c r="W72" i="25"/>
  <c r="V72" i="25"/>
  <c r="U72" i="25"/>
  <c r="T72" i="25"/>
  <c r="AG68" i="25"/>
  <c r="AF68" i="25"/>
  <c r="AE68" i="25"/>
  <c r="AD68" i="25"/>
  <c r="AC68" i="25"/>
  <c r="AB68" i="25"/>
  <c r="AA68" i="25"/>
  <c r="Z68" i="25"/>
  <c r="Y68" i="25"/>
  <c r="X68" i="25"/>
  <c r="S68" i="25"/>
  <c r="R68" i="25"/>
  <c r="Q68" i="25"/>
  <c r="P68" i="25"/>
  <c r="O68" i="25"/>
  <c r="N68" i="25"/>
  <c r="M68" i="25"/>
  <c r="L68" i="25"/>
  <c r="K68" i="25"/>
  <c r="J68" i="25"/>
  <c r="I68" i="25"/>
  <c r="H68" i="25"/>
  <c r="G68" i="25"/>
  <c r="F68" i="25"/>
  <c r="E68" i="25"/>
  <c r="D68" i="25"/>
  <c r="C68" i="25"/>
  <c r="AG67" i="25"/>
  <c r="AF67" i="25"/>
  <c r="AE67" i="25"/>
  <c r="AD67" i="25"/>
  <c r="AC67" i="25"/>
  <c r="AB67" i="25"/>
  <c r="AA67" i="25"/>
  <c r="Z67" i="25"/>
  <c r="Y67" i="25"/>
  <c r="X67" i="25"/>
  <c r="S67" i="25"/>
  <c r="R67" i="25"/>
  <c r="Q67" i="25"/>
  <c r="P67" i="25"/>
  <c r="O67" i="25"/>
  <c r="N67" i="25"/>
  <c r="M67" i="25"/>
  <c r="L67" i="25"/>
  <c r="K67" i="25"/>
  <c r="J67" i="25"/>
  <c r="I67" i="25"/>
  <c r="H67" i="25"/>
  <c r="G67" i="25"/>
  <c r="F67" i="25"/>
  <c r="E67" i="25"/>
  <c r="D67" i="25"/>
  <c r="C67" i="25"/>
  <c r="AG66" i="25"/>
  <c r="AF66" i="25"/>
  <c r="AE66" i="25"/>
  <c r="AD66" i="25"/>
  <c r="AC66" i="25"/>
  <c r="AB66" i="25"/>
  <c r="AA66" i="25"/>
  <c r="Z66" i="25"/>
  <c r="Y66" i="25"/>
  <c r="X66" i="25"/>
  <c r="S66" i="25"/>
  <c r="R66" i="25"/>
  <c r="Q66" i="25"/>
  <c r="P66" i="25"/>
  <c r="O66" i="25"/>
  <c r="N66" i="25"/>
  <c r="M66" i="25"/>
  <c r="L66" i="25"/>
  <c r="K66" i="25"/>
  <c r="J66" i="25"/>
  <c r="I66" i="25"/>
  <c r="H66" i="25"/>
  <c r="G66" i="25"/>
  <c r="F66" i="25"/>
  <c r="E66" i="25"/>
  <c r="D66" i="25"/>
  <c r="C66" i="25"/>
  <c r="AG65" i="25"/>
  <c r="AF65" i="25"/>
  <c r="AE65" i="25"/>
  <c r="AD65" i="25"/>
  <c r="AC65" i="25"/>
  <c r="AB65" i="25"/>
  <c r="AA65" i="25"/>
  <c r="Z65" i="25"/>
  <c r="Y65" i="25"/>
  <c r="X65" i="25"/>
  <c r="S65" i="25"/>
  <c r="R65" i="25"/>
  <c r="Q65" i="25"/>
  <c r="P65" i="25"/>
  <c r="O65" i="25"/>
  <c r="N65" i="25"/>
  <c r="M65" i="25"/>
  <c r="L65" i="25"/>
  <c r="K65" i="25"/>
  <c r="J65" i="25"/>
  <c r="I65" i="25"/>
  <c r="H65" i="25"/>
  <c r="G65" i="25"/>
  <c r="F65" i="25"/>
  <c r="E65" i="25"/>
  <c r="D65" i="25"/>
  <c r="C65" i="25"/>
  <c r="AG64" i="25"/>
  <c r="AF64" i="25"/>
  <c r="AE64" i="25"/>
  <c r="AD64" i="25"/>
  <c r="AC64" i="25"/>
  <c r="AB64" i="25"/>
  <c r="AA64" i="25"/>
  <c r="Z64" i="25"/>
  <c r="Y64" i="25"/>
  <c r="X64" i="25"/>
  <c r="S64" i="25"/>
  <c r="R64" i="25"/>
  <c r="Q64" i="25"/>
  <c r="P64" i="25"/>
  <c r="O64" i="25"/>
  <c r="N64" i="25"/>
  <c r="M64" i="25"/>
  <c r="L64" i="25"/>
  <c r="K64" i="25"/>
  <c r="J64" i="25"/>
  <c r="I64" i="25"/>
  <c r="H64" i="25"/>
  <c r="G64" i="25"/>
  <c r="F64" i="25"/>
  <c r="E64" i="25"/>
  <c r="D64" i="25"/>
  <c r="C64" i="25"/>
  <c r="AG61" i="25"/>
  <c r="AF61" i="25"/>
  <c r="AE61" i="25"/>
  <c r="AD61" i="25"/>
  <c r="AC61" i="25"/>
  <c r="AB61" i="25"/>
  <c r="AA61" i="25"/>
  <c r="Z61" i="25"/>
  <c r="Y61" i="25"/>
  <c r="X61" i="25"/>
  <c r="S61" i="25"/>
  <c r="R61" i="25"/>
  <c r="Q61" i="25"/>
  <c r="P61" i="25"/>
  <c r="O61" i="25"/>
  <c r="N61" i="25"/>
  <c r="M61" i="25"/>
  <c r="L61" i="25"/>
  <c r="K61" i="25"/>
  <c r="J61" i="25"/>
  <c r="I61" i="25"/>
  <c r="H61" i="25"/>
  <c r="G61" i="25"/>
  <c r="F61" i="25"/>
  <c r="E61" i="25"/>
  <c r="D61" i="25"/>
  <c r="C61" i="25"/>
  <c r="AG59" i="25"/>
  <c r="AF59" i="25"/>
  <c r="AE59" i="25"/>
  <c r="AD59" i="25"/>
  <c r="AC59" i="25"/>
  <c r="AB59" i="25"/>
  <c r="AA59" i="25"/>
  <c r="Z59" i="25"/>
  <c r="Y59" i="25"/>
  <c r="X59" i="25"/>
  <c r="S59" i="25"/>
  <c r="R59" i="25"/>
  <c r="Q59" i="25"/>
  <c r="P59" i="25"/>
  <c r="O59" i="25"/>
  <c r="N59" i="25"/>
  <c r="M59" i="25"/>
  <c r="L59" i="25"/>
  <c r="K59" i="25"/>
  <c r="J59" i="25"/>
  <c r="I59" i="25"/>
  <c r="H59" i="25"/>
  <c r="G59" i="25"/>
  <c r="F59" i="25"/>
  <c r="E59" i="25"/>
  <c r="D59" i="25"/>
  <c r="C59" i="25"/>
  <c r="AG58" i="25"/>
  <c r="AF58" i="25"/>
  <c r="AE58" i="25"/>
  <c r="AD58" i="25"/>
  <c r="AC58" i="25"/>
  <c r="AB58" i="25"/>
  <c r="AA58" i="25"/>
  <c r="Z58" i="25"/>
  <c r="Y58" i="25"/>
  <c r="X58" i="25"/>
  <c r="S58" i="25"/>
  <c r="R58" i="25"/>
  <c r="Q58" i="25"/>
  <c r="P58" i="25"/>
  <c r="O58" i="25"/>
  <c r="N58" i="25"/>
  <c r="M58" i="25"/>
  <c r="L58" i="25"/>
  <c r="K58" i="25"/>
  <c r="J58" i="25"/>
  <c r="I58" i="25"/>
  <c r="H58" i="25"/>
  <c r="G58" i="25"/>
  <c r="F58" i="25"/>
  <c r="E58" i="25"/>
  <c r="D58" i="25"/>
  <c r="C58" i="25"/>
  <c r="AG57" i="25"/>
  <c r="AF57" i="25"/>
  <c r="AE57" i="25"/>
  <c r="AD57" i="25"/>
  <c r="AC57" i="25"/>
  <c r="AB57" i="25"/>
  <c r="AA57" i="25"/>
  <c r="Z57" i="25"/>
  <c r="Y57" i="25"/>
  <c r="X57" i="25"/>
  <c r="S57" i="25"/>
  <c r="R57" i="25"/>
  <c r="Q57" i="25"/>
  <c r="P57" i="25"/>
  <c r="O57" i="25"/>
  <c r="N57" i="25"/>
  <c r="M57" i="25"/>
  <c r="L57" i="25"/>
  <c r="K57" i="25"/>
  <c r="J57" i="25"/>
  <c r="I57" i="25"/>
  <c r="H57" i="25"/>
  <c r="G57" i="25"/>
  <c r="F57" i="25"/>
  <c r="E57" i="25"/>
  <c r="D57" i="25"/>
  <c r="C57" i="25"/>
  <c r="AG56" i="25"/>
  <c r="AF56" i="25"/>
  <c r="AE56" i="25"/>
  <c r="AD56" i="25"/>
  <c r="AC56" i="25"/>
  <c r="AB56" i="25"/>
  <c r="AA56" i="25"/>
  <c r="Z56" i="25"/>
  <c r="Y56" i="25"/>
  <c r="X56" i="25"/>
  <c r="S56" i="25"/>
  <c r="R56" i="25"/>
  <c r="Q56" i="25"/>
  <c r="P56" i="25"/>
  <c r="O56" i="25"/>
  <c r="N56" i="25"/>
  <c r="M56" i="25"/>
  <c r="L56" i="25"/>
  <c r="K56" i="25"/>
  <c r="J56" i="25"/>
  <c r="I56" i="25"/>
  <c r="H56" i="25"/>
  <c r="G56" i="25"/>
  <c r="F56" i="25"/>
  <c r="E56" i="25"/>
  <c r="D56" i="25"/>
  <c r="C56" i="25"/>
  <c r="AG55" i="25"/>
  <c r="AF55" i="25"/>
  <c r="AE55" i="25"/>
  <c r="AD55" i="25"/>
  <c r="AC55" i="25"/>
  <c r="AB55" i="25"/>
  <c r="AA55" i="25"/>
  <c r="Z55" i="25"/>
  <c r="Y55" i="25"/>
  <c r="X55" i="25"/>
  <c r="S55" i="25"/>
  <c r="R55" i="25"/>
  <c r="Q55" i="25"/>
  <c r="P55" i="25"/>
  <c r="O55" i="25"/>
  <c r="N55" i="25"/>
  <c r="M55" i="25"/>
  <c r="L55" i="25"/>
  <c r="K55" i="25"/>
  <c r="J55" i="25"/>
  <c r="I55" i="25"/>
  <c r="H55" i="25"/>
  <c r="G55" i="25"/>
  <c r="F55" i="25"/>
  <c r="E55" i="25"/>
  <c r="D55" i="25"/>
  <c r="C55" i="25"/>
  <c r="AG51" i="25"/>
  <c r="AF51" i="25"/>
  <c r="AE51" i="25"/>
  <c r="AD51" i="25"/>
  <c r="AC51" i="25"/>
  <c r="AB51" i="25"/>
  <c r="AA51" i="25"/>
  <c r="Z51" i="25"/>
  <c r="Y51" i="25"/>
  <c r="X51" i="25"/>
  <c r="S51" i="25"/>
  <c r="R51" i="25"/>
  <c r="Q51" i="25"/>
  <c r="P51" i="25"/>
  <c r="O51" i="25"/>
  <c r="N51" i="25"/>
  <c r="M51" i="25"/>
  <c r="L51" i="25"/>
  <c r="K51" i="25"/>
  <c r="J51" i="25"/>
  <c r="I51" i="25"/>
  <c r="H51" i="25"/>
  <c r="G51" i="25"/>
  <c r="F51" i="25"/>
  <c r="E51" i="25"/>
  <c r="D51" i="25"/>
  <c r="C51" i="25"/>
  <c r="AG50" i="25"/>
  <c r="AF50" i="25"/>
  <c r="AE50" i="25"/>
  <c r="AD50" i="25"/>
  <c r="AC50" i="25"/>
  <c r="AB50" i="25"/>
  <c r="AA50" i="25"/>
  <c r="Z50" i="25"/>
  <c r="Y50" i="25"/>
  <c r="X50" i="25"/>
  <c r="S50" i="25"/>
  <c r="R50" i="25"/>
  <c r="Q50" i="25"/>
  <c r="P50" i="25"/>
  <c r="O50" i="25"/>
  <c r="N50" i="25"/>
  <c r="M50" i="25"/>
  <c r="L50" i="25"/>
  <c r="K50" i="25"/>
  <c r="J50" i="25"/>
  <c r="I50" i="25"/>
  <c r="H50" i="25"/>
  <c r="G50" i="25"/>
  <c r="F50" i="25"/>
  <c r="E50" i="25"/>
  <c r="D50" i="25"/>
  <c r="C50" i="25"/>
  <c r="AG49" i="25"/>
  <c r="AF49" i="25"/>
  <c r="AE49" i="25"/>
  <c r="AD49" i="25"/>
  <c r="AC49" i="25"/>
  <c r="AB49" i="25"/>
  <c r="AA49" i="25"/>
  <c r="Z49" i="25"/>
  <c r="Y49" i="25"/>
  <c r="X49" i="25"/>
  <c r="S49" i="25"/>
  <c r="R49" i="25"/>
  <c r="Q49" i="25"/>
  <c r="P49" i="25"/>
  <c r="O49" i="25"/>
  <c r="N49" i="25"/>
  <c r="M49" i="25"/>
  <c r="L49" i="25"/>
  <c r="K49" i="25"/>
  <c r="J49" i="25"/>
  <c r="I49" i="25"/>
  <c r="H49" i="25"/>
  <c r="G49" i="25"/>
  <c r="F49" i="25"/>
  <c r="E49" i="25"/>
  <c r="D49" i="25"/>
  <c r="C49" i="25"/>
  <c r="AG48" i="25"/>
  <c r="AF48" i="25"/>
  <c r="AE48" i="25"/>
  <c r="AD48" i="25"/>
  <c r="AC48" i="25"/>
  <c r="AB48" i="25"/>
  <c r="AA48" i="25"/>
  <c r="Z48" i="25"/>
  <c r="Y48" i="25"/>
  <c r="X48" i="25"/>
  <c r="S48" i="25"/>
  <c r="R48" i="25"/>
  <c r="Q48" i="25"/>
  <c r="P48" i="25"/>
  <c r="O48" i="25"/>
  <c r="N48" i="25"/>
  <c r="M48" i="25"/>
  <c r="L48" i="25"/>
  <c r="K48" i="25"/>
  <c r="J48" i="25"/>
  <c r="I48" i="25"/>
  <c r="H48" i="25"/>
  <c r="G48" i="25"/>
  <c r="F48" i="25"/>
  <c r="E48" i="25"/>
  <c r="D48" i="25"/>
  <c r="C48" i="25"/>
  <c r="AG47" i="25"/>
  <c r="AF47" i="25"/>
  <c r="AE47" i="25"/>
  <c r="AD47" i="25"/>
  <c r="AC47" i="25"/>
  <c r="AB47" i="25"/>
  <c r="AA47" i="25"/>
  <c r="Z47" i="25"/>
  <c r="Y47" i="25"/>
  <c r="X47" i="25"/>
  <c r="S47" i="25"/>
  <c r="R47" i="25"/>
  <c r="Q47" i="25"/>
  <c r="P47" i="25"/>
  <c r="O47" i="25"/>
  <c r="N47" i="25"/>
  <c r="M47" i="25"/>
  <c r="L47" i="25"/>
  <c r="K47" i="25"/>
  <c r="J47" i="25"/>
  <c r="I47" i="25"/>
  <c r="H47" i="25"/>
  <c r="G47" i="25"/>
  <c r="F47" i="25"/>
  <c r="E47" i="25"/>
  <c r="D47" i="25"/>
  <c r="C47" i="25"/>
  <c r="AG45" i="25"/>
  <c r="AF45" i="25"/>
  <c r="AE45" i="25"/>
  <c r="AD45" i="25"/>
  <c r="AC45" i="25"/>
  <c r="AB45" i="25"/>
  <c r="AA45" i="25"/>
  <c r="Z45" i="25"/>
  <c r="Y45" i="25"/>
  <c r="X45" i="25"/>
  <c r="S45" i="25"/>
  <c r="R45" i="25"/>
  <c r="Q45" i="25"/>
  <c r="P45" i="25"/>
  <c r="O45" i="25"/>
  <c r="N45" i="25"/>
  <c r="M45" i="25"/>
  <c r="L45" i="25"/>
  <c r="K45" i="25"/>
  <c r="J45" i="25"/>
  <c r="I45" i="25"/>
  <c r="H45" i="25"/>
  <c r="G45" i="25"/>
  <c r="F45" i="25"/>
  <c r="E45" i="25"/>
  <c r="D45" i="25"/>
  <c r="C45" i="25"/>
  <c r="AG44" i="25"/>
  <c r="AF44" i="25"/>
  <c r="AE44" i="25"/>
  <c r="AD44" i="25"/>
  <c r="AC44" i="25"/>
  <c r="AB44" i="25"/>
  <c r="AA44" i="25"/>
  <c r="Z44" i="25"/>
  <c r="Y44" i="25"/>
  <c r="X44" i="25"/>
  <c r="S44" i="25"/>
  <c r="R44" i="25"/>
  <c r="Q44" i="25"/>
  <c r="P44" i="25"/>
  <c r="O44" i="25"/>
  <c r="N44" i="25"/>
  <c r="M44" i="25"/>
  <c r="L44" i="25"/>
  <c r="K44" i="25"/>
  <c r="J44" i="25"/>
  <c r="I44" i="25"/>
  <c r="H44" i="25"/>
  <c r="G44" i="25"/>
  <c r="F44" i="25"/>
  <c r="E44" i="25"/>
  <c r="D44" i="25"/>
  <c r="C44" i="25"/>
  <c r="AG43" i="25"/>
  <c r="AF43" i="25"/>
  <c r="AE43" i="25"/>
  <c r="AD43" i="25"/>
  <c r="AC43" i="25"/>
  <c r="AB43" i="25"/>
  <c r="AA43" i="25"/>
  <c r="Z43" i="25"/>
  <c r="Y43" i="25"/>
  <c r="X43" i="25"/>
  <c r="S43" i="25"/>
  <c r="R43" i="25"/>
  <c r="Q43" i="25"/>
  <c r="P43" i="25"/>
  <c r="O43" i="25"/>
  <c r="N43" i="25"/>
  <c r="M43" i="25"/>
  <c r="L43" i="25"/>
  <c r="K43" i="25"/>
  <c r="J43" i="25"/>
  <c r="I43" i="25"/>
  <c r="H43" i="25"/>
  <c r="G43" i="25"/>
  <c r="F43" i="25"/>
  <c r="E43" i="25"/>
  <c r="D43" i="25"/>
  <c r="C43" i="25"/>
  <c r="AG42" i="25"/>
  <c r="AF42" i="25"/>
  <c r="AE42" i="25"/>
  <c r="AD42" i="25"/>
  <c r="AC42" i="25"/>
  <c r="AB42" i="25"/>
  <c r="AA42" i="25"/>
  <c r="Z42" i="25"/>
  <c r="Y42" i="25"/>
  <c r="X42" i="25"/>
  <c r="S42" i="25"/>
  <c r="R42" i="25"/>
  <c r="Q42" i="25"/>
  <c r="P42" i="25"/>
  <c r="O42" i="25"/>
  <c r="N42" i="25"/>
  <c r="M42" i="25"/>
  <c r="L42" i="25"/>
  <c r="K42" i="25"/>
  <c r="J42" i="25"/>
  <c r="I42" i="25"/>
  <c r="H42" i="25"/>
  <c r="G42" i="25"/>
  <c r="F42" i="25"/>
  <c r="E42" i="25"/>
  <c r="D42" i="25"/>
  <c r="C42" i="25"/>
  <c r="AG41" i="25"/>
  <c r="AF41" i="25"/>
  <c r="AE41" i="25"/>
  <c r="AD41" i="25"/>
  <c r="AC41" i="25"/>
  <c r="AB41" i="25"/>
  <c r="AA41" i="25"/>
  <c r="Z41" i="25"/>
  <c r="Y41" i="25"/>
  <c r="X41" i="25"/>
  <c r="S41" i="25"/>
  <c r="R41" i="25"/>
  <c r="Q41" i="25"/>
  <c r="P41" i="25"/>
  <c r="O41" i="25"/>
  <c r="N41" i="25"/>
  <c r="M41" i="25"/>
  <c r="L41" i="25"/>
  <c r="K41" i="25"/>
  <c r="J41" i="25"/>
  <c r="I41" i="25"/>
  <c r="H41" i="25"/>
  <c r="G41" i="25"/>
  <c r="F41" i="25"/>
  <c r="E41" i="25"/>
  <c r="D41" i="25"/>
  <c r="C41" i="25"/>
  <c r="AG40" i="25"/>
  <c r="AF40" i="25"/>
  <c r="AE40" i="25"/>
  <c r="AD40" i="25"/>
  <c r="AC40" i="25"/>
  <c r="AB40" i="25"/>
  <c r="AA40" i="25"/>
  <c r="Z40" i="25"/>
  <c r="Y40" i="25"/>
  <c r="X40" i="25"/>
  <c r="S40" i="25"/>
  <c r="R40" i="25"/>
  <c r="Q40" i="25"/>
  <c r="P40" i="25"/>
  <c r="O40" i="25"/>
  <c r="N40" i="25"/>
  <c r="M40" i="25"/>
  <c r="L40" i="25"/>
  <c r="K40" i="25"/>
  <c r="J40" i="25"/>
  <c r="I40" i="25"/>
  <c r="H40" i="25"/>
  <c r="G40" i="25"/>
  <c r="F40" i="25"/>
  <c r="E40" i="25"/>
  <c r="D40" i="25"/>
  <c r="C40" i="25"/>
  <c r="AG39" i="25"/>
  <c r="AF39" i="25"/>
  <c r="AE39" i="25"/>
  <c r="AD39" i="25"/>
  <c r="AC39" i="25"/>
  <c r="AB39" i="25"/>
  <c r="AA39" i="25"/>
  <c r="Z39" i="25"/>
  <c r="Y39" i="25"/>
  <c r="X39" i="25"/>
  <c r="S39" i="25"/>
  <c r="R39" i="25"/>
  <c r="Q39" i="25"/>
  <c r="P39" i="25"/>
  <c r="O39" i="25"/>
  <c r="N39" i="25"/>
  <c r="M39" i="25"/>
  <c r="L39" i="25"/>
  <c r="K39" i="25"/>
  <c r="J39" i="25"/>
  <c r="I39" i="25"/>
  <c r="H39" i="25"/>
  <c r="G39" i="25"/>
  <c r="F39" i="25"/>
  <c r="E39" i="25"/>
  <c r="D39" i="25"/>
  <c r="C39" i="25"/>
  <c r="AG38" i="25"/>
  <c r="AF38" i="25"/>
  <c r="AE38" i="25"/>
  <c r="AD38" i="25"/>
  <c r="AC38" i="25"/>
  <c r="AB38" i="25"/>
  <c r="AA38" i="25"/>
  <c r="Z38" i="25"/>
  <c r="Y38" i="25"/>
  <c r="X38" i="25"/>
  <c r="S38" i="25"/>
  <c r="R38" i="25"/>
  <c r="Q38" i="25"/>
  <c r="P38" i="25"/>
  <c r="O38" i="25"/>
  <c r="N38" i="25"/>
  <c r="M38" i="25"/>
  <c r="L38" i="25"/>
  <c r="K38" i="25"/>
  <c r="J38" i="25"/>
  <c r="I38" i="25"/>
  <c r="H38" i="25"/>
  <c r="G38" i="25"/>
  <c r="F38" i="25"/>
  <c r="E38" i="25"/>
  <c r="D38" i="25"/>
  <c r="C38" i="25"/>
  <c r="AG37" i="25"/>
  <c r="AF37" i="25"/>
  <c r="AE37" i="25"/>
  <c r="AD37" i="25"/>
  <c r="AC37" i="25"/>
  <c r="AB37" i="25"/>
  <c r="AA37" i="25"/>
  <c r="Z37" i="25"/>
  <c r="Y37" i="25"/>
  <c r="X37" i="25"/>
  <c r="S37" i="25"/>
  <c r="R37" i="25"/>
  <c r="Q37" i="25"/>
  <c r="P37" i="25"/>
  <c r="O37" i="25"/>
  <c r="N37" i="25"/>
  <c r="M37" i="25"/>
  <c r="L37" i="25"/>
  <c r="K37" i="25"/>
  <c r="J37" i="25"/>
  <c r="I37" i="25"/>
  <c r="H37" i="25"/>
  <c r="G37" i="25"/>
  <c r="F37" i="25"/>
  <c r="E37" i="25"/>
  <c r="D37" i="25"/>
  <c r="C37" i="25"/>
  <c r="V36" i="25"/>
  <c r="U36" i="25"/>
  <c r="T36" i="25"/>
  <c r="AG31" i="25"/>
  <c r="AG32" i="25" s="1"/>
  <c r="AF31" i="25"/>
  <c r="AF32" i="25" s="1"/>
  <c r="AE31" i="25"/>
  <c r="AE32" i="25" s="1"/>
  <c r="AD31" i="25"/>
  <c r="AD32" i="25" s="1"/>
  <c r="AC31" i="25"/>
  <c r="AC32" i="25" s="1"/>
  <c r="AB31" i="25"/>
  <c r="AB32" i="25" s="1"/>
  <c r="AA31" i="25"/>
  <c r="AA32" i="25" s="1"/>
  <c r="Z31" i="25"/>
  <c r="Z32" i="25" s="1"/>
  <c r="Y31" i="25"/>
  <c r="Y32" i="25" s="1"/>
  <c r="X31" i="25"/>
  <c r="X32" i="25" s="1"/>
  <c r="S31" i="25"/>
  <c r="S32" i="25" s="1"/>
  <c r="R31" i="25"/>
  <c r="R32" i="25" s="1"/>
  <c r="Q31" i="25"/>
  <c r="Q32" i="25" s="1"/>
  <c r="P31" i="25"/>
  <c r="P32" i="25" s="1"/>
  <c r="O31" i="25"/>
  <c r="O32" i="25" s="1"/>
  <c r="N31" i="25"/>
  <c r="N32" i="25" s="1"/>
  <c r="M31" i="25"/>
  <c r="M32" i="25" s="1"/>
  <c r="L31" i="25"/>
  <c r="L32" i="25" s="1"/>
  <c r="K31" i="25"/>
  <c r="K32" i="25" s="1"/>
  <c r="J31" i="25"/>
  <c r="J32" i="25" s="1"/>
  <c r="I31" i="25"/>
  <c r="H31" i="25"/>
  <c r="H32" i="25" s="1"/>
  <c r="G31" i="25"/>
  <c r="G32" i="25" s="1"/>
  <c r="F31" i="25"/>
  <c r="F32" i="25" s="1"/>
  <c r="E31" i="25"/>
  <c r="E32" i="25" s="1"/>
  <c r="D31" i="25"/>
  <c r="C31" i="25"/>
  <c r="C32" i="25" s="1"/>
  <c r="W30" i="25"/>
  <c r="V30" i="25"/>
  <c r="U30" i="25"/>
  <c r="T30" i="25"/>
  <c r="W29" i="25"/>
  <c r="V29" i="25"/>
  <c r="U29" i="25"/>
  <c r="T29" i="25"/>
  <c r="W28" i="25"/>
  <c r="V28" i="25"/>
  <c r="U28" i="25"/>
  <c r="T28" i="25"/>
  <c r="W27" i="25"/>
  <c r="V27" i="25"/>
  <c r="U27" i="25"/>
  <c r="T27" i="25"/>
  <c r="W26" i="25"/>
  <c r="V26" i="25"/>
  <c r="U26" i="25"/>
  <c r="T26" i="25"/>
  <c r="W25" i="25"/>
  <c r="V25" i="25"/>
  <c r="U25" i="25"/>
  <c r="T25" i="25"/>
  <c r="W24" i="25"/>
  <c r="V24" i="25"/>
  <c r="U24" i="25"/>
  <c r="T24" i="25"/>
  <c r="W20" i="25"/>
  <c r="V20" i="25"/>
  <c r="U20" i="25"/>
  <c r="T20" i="25"/>
  <c r="W19" i="25"/>
  <c r="V19" i="25"/>
  <c r="U19" i="25"/>
  <c r="T19" i="25"/>
  <c r="W18" i="25"/>
  <c r="V18" i="25"/>
  <c r="U18" i="25"/>
  <c r="T18" i="25"/>
  <c r="W17" i="25"/>
  <c r="V17" i="25"/>
  <c r="U17" i="25"/>
  <c r="T17" i="25"/>
  <c r="AG16" i="25"/>
  <c r="AG21" i="25" s="1"/>
  <c r="AF16" i="25"/>
  <c r="AF21" i="25" s="1"/>
  <c r="AE16" i="25"/>
  <c r="AE21" i="25" s="1"/>
  <c r="AD16" i="25"/>
  <c r="AD21" i="25" s="1"/>
  <c r="AC16" i="25"/>
  <c r="AC21" i="25" s="1"/>
  <c r="AB16" i="25"/>
  <c r="AB21" i="25" s="1"/>
  <c r="AA16" i="25"/>
  <c r="AA21" i="25" s="1"/>
  <c r="Z16" i="25"/>
  <c r="Z21" i="25" s="1"/>
  <c r="Y16" i="25"/>
  <c r="Y21" i="25" s="1"/>
  <c r="X16" i="25"/>
  <c r="X21" i="25" s="1"/>
  <c r="S16" i="25"/>
  <c r="S21" i="25" s="1"/>
  <c r="R16" i="25"/>
  <c r="R21" i="25" s="1"/>
  <c r="Q16" i="25"/>
  <c r="Q21" i="25" s="1"/>
  <c r="P16" i="25"/>
  <c r="P21" i="25" s="1"/>
  <c r="O16" i="25"/>
  <c r="O21" i="25" s="1"/>
  <c r="N16" i="25"/>
  <c r="N21" i="25" s="1"/>
  <c r="M16" i="25"/>
  <c r="M21" i="25" s="1"/>
  <c r="L16" i="25"/>
  <c r="K16" i="25"/>
  <c r="J16" i="25"/>
  <c r="J21" i="25" s="1"/>
  <c r="I16" i="25"/>
  <c r="I21" i="25" s="1"/>
  <c r="H16" i="25"/>
  <c r="H21" i="25" s="1"/>
  <c r="G16" i="25"/>
  <c r="G21" i="25" s="1"/>
  <c r="F16" i="25"/>
  <c r="F21" i="25" s="1"/>
  <c r="E16" i="25"/>
  <c r="D16" i="25"/>
  <c r="D21" i="25" s="1"/>
  <c r="C16" i="25"/>
  <c r="C21" i="25" s="1"/>
  <c r="W13" i="25"/>
  <c r="V13" i="25"/>
  <c r="U13" i="25"/>
  <c r="T13" i="25"/>
  <c r="W12" i="25"/>
  <c r="V12" i="25"/>
  <c r="U12" i="25"/>
  <c r="T12" i="25"/>
  <c r="W11" i="25"/>
  <c r="V11" i="25"/>
  <c r="U11" i="25"/>
  <c r="T11" i="25"/>
  <c r="W10" i="25"/>
  <c r="V10" i="25"/>
  <c r="U10" i="25"/>
  <c r="T10" i="25"/>
  <c r="AG9" i="25"/>
  <c r="AG14" i="25" s="1"/>
  <c r="AF9" i="25"/>
  <c r="AF14" i="25" s="1"/>
  <c r="AE9" i="25"/>
  <c r="AE14" i="25" s="1"/>
  <c r="AD9" i="25"/>
  <c r="AD14" i="25" s="1"/>
  <c r="AC9" i="25"/>
  <c r="AC14" i="25" s="1"/>
  <c r="AB9" i="25"/>
  <c r="AB14" i="25" s="1"/>
  <c r="AA9" i="25"/>
  <c r="AA14" i="25" s="1"/>
  <c r="Z9" i="25"/>
  <c r="Z14" i="25" s="1"/>
  <c r="Y9" i="25"/>
  <c r="Y14" i="25" s="1"/>
  <c r="X9" i="25"/>
  <c r="X14" i="25" s="1"/>
  <c r="S9" i="25"/>
  <c r="S14" i="25" s="1"/>
  <c r="R9" i="25"/>
  <c r="R14" i="25" s="1"/>
  <c r="Q9" i="25"/>
  <c r="Q14" i="25" s="1"/>
  <c r="P9" i="25"/>
  <c r="O9" i="25"/>
  <c r="N9" i="25"/>
  <c r="N14" i="25" s="1"/>
  <c r="M9" i="25"/>
  <c r="M14" i="25" s="1"/>
  <c r="L9" i="25"/>
  <c r="L14" i="25" s="1"/>
  <c r="K9" i="25"/>
  <c r="K14" i="25" s="1"/>
  <c r="J9" i="25"/>
  <c r="J14" i="25" s="1"/>
  <c r="I9" i="25"/>
  <c r="I14" i="25" s="1"/>
  <c r="H9" i="25"/>
  <c r="H14" i="25" s="1"/>
  <c r="G9" i="25"/>
  <c r="G14" i="25" s="1"/>
  <c r="F9" i="25"/>
  <c r="F14" i="25" s="1"/>
  <c r="E9" i="25"/>
  <c r="E14" i="25" s="1"/>
  <c r="D9" i="25"/>
  <c r="C9" i="25"/>
  <c r="C14" i="25" s="1"/>
  <c r="W8" i="25"/>
  <c r="V8" i="25"/>
  <c r="U8" i="25"/>
  <c r="T8" i="25"/>
  <c r="AG31" i="24"/>
  <c r="AF31" i="24"/>
  <c r="AE31" i="24"/>
  <c r="AD31" i="24"/>
  <c r="AC31" i="24"/>
  <c r="AB31" i="24"/>
  <c r="AA31" i="24"/>
  <c r="Z31" i="24"/>
  <c r="Y31" i="24"/>
  <c r="X31" i="24"/>
  <c r="S31" i="24"/>
  <c r="R31" i="24"/>
  <c r="Q31" i="24"/>
  <c r="P31" i="24"/>
  <c r="O31" i="24"/>
  <c r="N31" i="24"/>
  <c r="M31" i="24"/>
  <c r="L31" i="24"/>
  <c r="K31" i="24"/>
  <c r="J31" i="24"/>
  <c r="I31" i="24"/>
  <c r="H31" i="24"/>
  <c r="G31" i="24"/>
  <c r="F31" i="24"/>
  <c r="E31" i="24"/>
  <c r="D31" i="24"/>
  <c r="C31" i="24"/>
  <c r="AG30" i="24"/>
  <c r="AF30" i="24"/>
  <c r="AE30" i="24"/>
  <c r="AD30" i="24"/>
  <c r="AC30" i="24"/>
  <c r="AB30" i="24"/>
  <c r="AA30" i="24"/>
  <c r="Z30" i="24"/>
  <c r="Y30" i="24"/>
  <c r="X30" i="24"/>
  <c r="S30" i="24"/>
  <c r="R30" i="24"/>
  <c r="Q30" i="24"/>
  <c r="P30" i="24"/>
  <c r="O30" i="24"/>
  <c r="N30" i="24"/>
  <c r="M30" i="24"/>
  <c r="L30" i="24"/>
  <c r="K30" i="24"/>
  <c r="J30" i="24"/>
  <c r="I30" i="24"/>
  <c r="H30" i="24"/>
  <c r="G30" i="24"/>
  <c r="F30" i="24"/>
  <c r="E30" i="24"/>
  <c r="D30" i="24"/>
  <c r="C30" i="24"/>
  <c r="AG26" i="24"/>
  <c r="AF26" i="24"/>
  <c r="AE26" i="24"/>
  <c r="AD26" i="24"/>
  <c r="AC26" i="24"/>
  <c r="AB26" i="24"/>
  <c r="AA26" i="24"/>
  <c r="Z26" i="24"/>
  <c r="Y26" i="24"/>
  <c r="X26" i="24"/>
  <c r="S26" i="24"/>
  <c r="R26" i="24"/>
  <c r="Q26" i="24"/>
  <c r="P26" i="24"/>
  <c r="O26" i="24"/>
  <c r="N26" i="24"/>
  <c r="M26" i="24"/>
  <c r="L26" i="24"/>
  <c r="K26" i="24"/>
  <c r="J26" i="24"/>
  <c r="I26" i="24"/>
  <c r="H26" i="24"/>
  <c r="G26" i="24"/>
  <c r="F26" i="24"/>
  <c r="E26" i="24"/>
  <c r="D26" i="24"/>
  <c r="C26" i="24"/>
  <c r="AG25" i="24"/>
  <c r="AF25" i="24"/>
  <c r="AE25" i="24"/>
  <c r="AD25" i="24"/>
  <c r="AC25" i="24"/>
  <c r="AB25" i="24"/>
  <c r="AA25" i="24"/>
  <c r="Z25" i="24"/>
  <c r="Y25" i="24"/>
  <c r="X25" i="24"/>
  <c r="S25" i="24"/>
  <c r="R25" i="24"/>
  <c r="Q25" i="24"/>
  <c r="P25" i="24"/>
  <c r="O25" i="24"/>
  <c r="N25" i="24"/>
  <c r="M25" i="24"/>
  <c r="L25" i="24"/>
  <c r="K25" i="24"/>
  <c r="J25" i="24"/>
  <c r="I25" i="24"/>
  <c r="H25" i="24"/>
  <c r="G25" i="24"/>
  <c r="F25" i="24"/>
  <c r="E25" i="24"/>
  <c r="D25" i="24"/>
  <c r="C25" i="24"/>
  <c r="AG24" i="24"/>
  <c r="AF24" i="24"/>
  <c r="AE24" i="24"/>
  <c r="AD24" i="24"/>
  <c r="AC24" i="24"/>
  <c r="AB24" i="24"/>
  <c r="AA24" i="24"/>
  <c r="Z24" i="24"/>
  <c r="Y24" i="24"/>
  <c r="X24" i="24"/>
  <c r="S24" i="24"/>
  <c r="R24" i="24"/>
  <c r="Q24" i="24"/>
  <c r="P24" i="24"/>
  <c r="O24" i="24"/>
  <c r="N24" i="24"/>
  <c r="M24" i="24"/>
  <c r="L24" i="24"/>
  <c r="K24" i="24"/>
  <c r="J24" i="24"/>
  <c r="I24" i="24"/>
  <c r="H24" i="24"/>
  <c r="G24" i="24"/>
  <c r="F24" i="24"/>
  <c r="E24" i="24"/>
  <c r="D24" i="24"/>
  <c r="C24" i="24"/>
  <c r="AG23" i="24"/>
  <c r="AF23" i="24"/>
  <c r="AE23" i="24"/>
  <c r="AD23" i="24"/>
  <c r="AC23" i="24"/>
  <c r="AB23" i="24"/>
  <c r="AA23" i="24"/>
  <c r="Z23" i="24"/>
  <c r="Y23" i="24"/>
  <c r="X23" i="24"/>
  <c r="S23" i="24"/>
  <c r="R23" i="24"/>
  <c r="Q23" i="24"/>
  <c r="P23" i="24"/>
  <c r="O23" i="24"/>
  <c r="N23" i="24"/>
  <c r="M23" i="24"/>
  <c r="L23" i="24"/>
  <c r="K23" i="24"/>
  <c r="J23" i="24"/>
  <c r="I23" i="24"/>
  <c r="H23" i="24"/>
  <c r="G23" i="24"/>
  <c r="F23" i="24"/>
  <c r="E23" i="24"/>
  <c r="D23" i="24"/>
  <c r="C23" i="24"/>
  <c r="AG16" i="24"/>
  <c r="AF16" i="24"/>
  <c r="AE16" i="24"/>
  <c r="AD16" i="24"/>
  <c r="AC16" i="24"/>
  <c r="AB16" i="24"/>
  <c r="AA16" i="24"/>
  <c r="Z16" i="24"/>
  <c r="Y16" i="24"/>
  <c r="X16" i="24"/>
  <c r="S16" i="24"/>
  <c r="R16" i="24"/>
  <c r="Q16" i="24"/>
  <c r="P16" i="24"/>
  <c r="O16" i="24"/>
  <c r="N16" i="24"/>
  <c r="M16" i="24"/>
  <c r="L16" i="24"/>
  <c r="K16" i="24"/>
  <c r="J16" i="24"/>
  <c r="I16" i="24"/>
  <c r="H16" i="24"/>
  <c r="G16" i="24"/>
  <c r="F16" i="24"/>
  <c r="E16" i="24"/>
  <c r="D16" i="24"/>
  <c r="C16" i="24"/>
  <c r="AG15" i="24"/>
  <c r="AF15" i="24"/>
  <c r="AE15" i="24"/>
  <c r="AD15" i="24"/>
  <c r="AC15" i="24"/>
  <c r="AB15" i="24"/>
  <c r="AA15" i="24"/>
  <c r="Z15" i="24"/>
  <c r="Y15" i="24"/>
  <c r="X15" i="24"/>
  <c r="S15" i="24"/>
  <c r="R15" i="24"/>
  <c r="Q15" i="24"/>
  <c r="P15" i="24"/>
  <c r="O15" i="24"/>
  <c r="N15" i="24"/>
  <c r="M15" i="24"/>
  <c r="L15" i="24"/>
  <c r="K15" i="24"/>
  <c r="J15" i="24"/>
  <c r="I15" i="24"/>
  <c r="H15" i="24"/>
  <c r="G15" i="24"/>
  <c r="F15" i="24"/>
  <c r="E15" i="24"/>
  <c r="D15" i="24"/>
  <c r="C15" i="24"/>
  <c r="AG10" i="24"/>
  <c r="AF10" i="24"/>
  <c r="AE10" i="24"/>
  <c r="AD10" i="24"/>
  <c r="AC10" i="24"/>
  <c r="AB10" i="24"/>
  <c r="AA10" i="24"/>
  <c r="Z10" i="24"/>
  <c r="Y10" i="24"/>
  <c r="X10" i="24"/>
  <c r="S10" i="24"/>
  <c r="R10" i="24"/>
  <c r="Q10" i="24"/>
  <c r="P10" i="24"/>
  <c r="O10" i="24"/>
  <c r="N10" i="24"/>
  <c r="M10" i="24"/>
  <c r="L10" i="24"/>
  <c r="K10" i="24"/>
  <c r="J10" i="24"/>
  <c r="I10" i="24"/>
  <c r="H10" i="24"/>
  <c r="G10" i="24"/>
  <c r="F10" i="24"/>
  <c r="E10" i="24"/>
  <c r="D10" i="24"/>
  <c r="C10" i="24"/>
  <c r="AG9" i="24"/>
  <c r="AF9" i="24"/>
  <c r="AE9" i="24"/>
  <c r="AD9" i="24"/>
  <c r="AC9" i="24"/>
  <c r="AB9" i="24"/>
  <c r="AA9" i="24"/>
  <c r="Z9" i="24"/>
  <c r="Y9" i="24"/>
  <c r="X9" i="24"/>
  <c r="S9" i="24"/>
  <c r="R9" i="24"/>
  <c r="Q9" i="24"/>
  <c r="P9" i="24"/>
  <c r="O9" i="24"/>
  <c r="N9" i="24"/>
  <c r="M9" i="24"/>
  <c r="L9" i="24"/>
  <c r="K9" i="24"/>
  <c r="J9" i="24"/>
  <c r="I9" i="24"/>
  <c r="H9" i="24"/>
  <c r="G9" i="24"/>
  <c r="F9" i="24"/>
  <c r="E9" i="24"/>
  <c r="D9" i="24"/>
  <c r="C9" i="24"/>
  <c r="AG8" i="24"/>
  <c r="AF8" i="24"/>
  <c r="AE8" i="24"/>
  <c r="AD8" i="24"/>
  <c r="AC8" i="24"/>
  <c r="AB8" i="24"/>
  <c r="AA8" i="24"/>
  <c r="Z8" i="24"/>
  <c r="Y8" i="24"/>
  <c r="X8" i="24"/>
  <c r="S8" i="24"/>
  <c r="R8" i="24"/>
  <c r="Q8" i="24"/>
  <c r="P8" i="24"/>
  <c r="O8" i="24"/>
  <c r="N8" i="24"/>
  <c r="M8" i="24"/>
  <c r="L8" i="24"/>
  <c r="K8" i="24"/>
  <c r="J8" i="24"/>
  <c r="I8" i="24"/>
  <c r="H8" i="24"/>
  <c r="G8" i="24"/>
  <c r="F8" i="24"/>
  <c r="E8" i="24"/>
  <c r="D8" i="24"/>
  <c r="C8" i="24"/>
  <c r="AG7" i="24"/>
  <c r="AF7" i="24"/>
  <c r="AE7" i="24"/>
  <c r="AD7" i="24"/>
  <c r="AC7" i="24"/>
  <c r="AB7" i="24"/>
  <c r="AA7" i="24"/>
  <c r="Z7" i="24"/>
  <c r="Y7" i="24"/>
  <c r="X7" i="24"/>
  <c r="S7" i="24"/>
  <c r="R7" i="24"/>
  <c r="Q7" i="24"/>
  <c r="P7" i="24"/>
  <c r="O7" i="24"/>
  <c r="N7" i="24"/>
  <c r="M7" i="24"/>
  <c r="L7" i="24"/>
  <c r="K7" i="24"/>
  <c r="J7" i="24"/>
  <c r="I7" i="24"/>
  <c r="H7" i="24"/>
  <c r="G7" i="24"/>
  <c r="F7" i="24"/>
  <c r="E7" i="24"/>
  <c r="D7" i="24"/>
  <c r="C7" i="24"/>
  <c r="W43" i="23"/>
  <c r="W26" i="24" s="1"/>
  <c r="V43" i="23"/>
  <c r="V26" i="24" s="1"/>
  <c r="U43" i="23"/>
  <c r="U26" i="24" s="1"/>
  <c r="T43" i="23"/>
  <c r="T26" i="24" s="1"/>
  <c r="W42" i="23"/>
  <c r="W25" i="24" s="1"/>
  <c r="V42" i="23"/>
  <c r="V25" i="24" s="1"/>
  <c r="U42" i="23"/>
  <c r="U25" i="24" s="1"/>
  <c r="T42" i="23"/>
  <c r="T25" i="24" s="1"/>
  <c r="W41" i="23"/>
  <c r="W24" i="24" s="1"/>
  <c r="V41" i="23"/>
  <c r="V24" i="24" s="1"/>
  <c r="U41" i="23"/>
  <c r="T41" i="23"/>
  <c r="T24" i="24" s="1"/>
  <c r="W40" i="23"/>
  <c r="V40" i="23"/>
  <c r="U40" i="23"/>
  <c r="U23" i="24" s="1"/>
  <c r="T40" i="23"/>
  <c r="T23" i="24" s="1"/>
  <c r="AG39" i="23"/>
  <c r="AG63" i="25" s="1"/>
  <c r="AG62" i="25" s="1"/>
  <c r="AF39" i="23"/>
  <c r="AF22" i="24" s="1"/>
  <c r="AE39" i="23"/>
  <c r="AD39" i="23"/>
  <c r="AD63" i="25" s="1"/>
  <c r="AC39" i="23"/>
  <c r="AC44" i="23" s="1"/>
  <c r="AB39" i="23"/>
  <c r="AA39" i="23"/>
  <c r="AA63" i="25" s="1"/>
  <c r="AA62" i="25" s="1"/>
  <c r="Z39" i="23"/>
  <c r="Y39" i="23"/>
  <c r="Y44" i="23" s="1"/>
  <c r="X39" i="23"/>
  <c r="X22" i="24" s="1"/>
  <c r="S39" i="23"/>
  <c r="S63" i="25" s="1"/>
  <c r="R39" i="23"/>
  <c r="R63" i="25" s="1"/>
  <c r="Q39" i="23"/>
  <c r="Q22" i="24" s="1"/>
  <c r="P39" i="23"/>
  <c r="P22" i="24" s="1"/>
  <c r="O39" i="23"/>
  <c r="O63" i="25" s="1"/>
  <c r="N39" i="23"/>
  <c r="N44" i="23" s="1"/>
  <c r="M39" i="23"/>
  <c r="M63" i="25" s="1"/>
  <c r="L39" i="23"/>
  <c r="K39" i="23"/>
  <c r="J39" i="23"/>
  <c r="I39" i="23"/>
  <c r="I22" i="24" s="1"/>
  <c r="H39" i="23"/>
  <c r="H63" i="25" s="1"/>
  <c r="G39" i="23"/>
  <c r="G22" i="24" s="1"/>
  <c r="F39" i="23"/>
  <c r="E39" i="23"/>
  <c r="E63" i="25" s="1"/>
  <c r="D39" i="23"/>
  <c r="D22" i="24" s="1"/>
  <c r="C39" i="23"/>
  <c r="C44" i="23" s="1"/>
  <c r="W37" i="23"/>
  <c r="W16" i="24" s="1"/>
  <c r="V37" i="23"/>
  <c r="V16" i="24" s="1"/>
  <c r="U37" i="23"/>
  <c r="U16" i="24" s="1"/>
  <c r="T37" i="23"/>
  <c r="T16" i="24" s="1"/>
  <c r="W36" i="23"/>
  <c r="V36" i="23"/>
  <c r="U36" i="23"/>
  <c r="T36" i="23"/>
  <c r="W35" i="23"/>
  <c r="V35" i="23"/>
  <c r="U35" i="23"/>
  <c r="T35" i="23"/>
  <c r="W34" i="23"/>
  <c r="V34" i="23"/>
  <c r="U34" i="23"/>
  <c r="T34" i="23"/>
  <c r="AG32" i="23"/>
  <c r="AG33" i="23" s="1"/>
  <c r="AG14" i="24" s="1"/>
  <c r="AF32" i="23"/>
  <c r="AE32" i="23"/>
  <c r="AE60" i="25" s="1"/>
  <c r="AD32" i="23"/>
  <c r="AC32" i="23"/>
  <c r="AC60" i="25" s="1"/>
  <c r="AB32" i="23"/>
  <c r="AB60" i="25" s="1"/>
  <c r="AA32" i="23"/>
  <c r="AA33" i="23" s="1"/>
  <c r="Z32" i="23"/>
  <c r="Z60" i="25" s="1"/>
  <c r="Y32" i="23"/>
  <c r="X32" i="23"/>
  <c r="X33" i="23" s="1"/>
  <c r="X14" i="24" s="1"/>
  <c r="S32" i="23"/>
  <c r="R32" i="23"/>
  <c r="R60" i="25" s="1"/>
  <c r="Q32" i="23"/>
  <c r="Q60" i="25" s="1"/>
  <c r="P32" i="23"/>
  <c r="P33" i="23" s="1"/>
  <c r="P14" i="24" s="1"/>
  <c r="O32" i="23"/>
  <c r="O33" i="23" s="1"/>
  <c r="O14" i="24" s="1"/>
  <c r="N32" i="23"/>
  <c r="M32" i="23"/>
  <c r="M60" i="25" s="1"/>
  <c r="L32" i="23"/>
  <c r="K32" i="23"/>
  <c r="J32" i="23"/>
  <c r="J60" i="25" s="1"/>
  <c r="I32" i="23"/>
  <c r="I60" i="25" s="1"/>
  <c r="H32" i="23"/>
  <c r="H33" i="23" s="1"/>
  <c r="G32" i="23"/>
  <c r="G60" i="25" s="1"/>
  <c r="F32" i="23"/>
  <c r="E32" i="23"/>
  <c r="D32" i="23"/>
  <c r="C32" i="23"/>
  <c r="C60" i="25" s="1"/>
  <c r="W31" i="23"/>
  <c r="V31" i="23"/>
  <c r="V32" i="23" s="1"/>
  <c r="U31" i="23"/>
  <c r="U32" i="23" s="1"/>
  <c r="U33" i="23" s="1"/>
  <c r="U14" i="24" s="1"/>
  <c r="T31" i="23"/>
  <c r="AG30" i="23"/>
  <c r="AG13" i="24" s="1"/>
  <c r="AF30" i="23"/>
  <c r="AF13" i="24" s="1"/>
  <c r="AE30" i="23"/>
  <c r="AE13" i="24" s="1"/>
  <c r="AD30" i="23"/>
  <c r="AD13" i="24" s="1"/>
  <c r="AC30" i="23"/>
  <c r="AC13" i="24" s="1"/>
  <c r="AB30" i="23"/>
  <c r="AB13" i="24" s="1"/>
  <c r="AA30" i="23"/>
  <c r="AA13" i="24" s="1"/>
  <c r="Z30" i="23"/>
  <c r="Z13" i="24" s="1"/>
  <c r="Y30" i="23"/>
  <c r="Y13" i="24" s="1"/>
  <c r="X30" i="23"/>
  <c r="S30" i="23"/>
  <c r="S13" i="24" s="1"/>
  <c r="R30" i="23"/>
  <c r="R13" i="24" s="1"/>
  <c r="Q30" i="23"/>
  <c r="Q13" i="24" s="1"/>
  <c r="P30" i="23"/>
  <c r="P13" i="24" s="1"/>
  <c r="O30" i="23"/>
  <c r="N30" i="23"/>
  <c r="N13" i="24" s="1"/>
  <c r="M30" i="23"/>
  <c r="M13" i="24" s="1"/>
  <c r="L30" i="23"/>
  <c r="L13" i="24" s="1"/>
  <c r="K30" i="23"/>
  <c r="K13" i="24" s="1"/>
  <c r="J30" i="23"/>
  <c r="J13" i="24" s="1"/>
  <c r="I30" i="23"/>
  <c r="I13" i="24" s="1"/>
  <c r="H30" i="23"/>
  <c r="H13" i="24" s="1"/>
  <c r="G30" i="23"/>
  <c r="G13" i="24" s="1"/>
  <c r="F30" i="23"/>
  <c r="F13" i="24" s="1"/>
  <c r="E30" i="23"/>
  <c r="E13" i="24" s="1"/>
  <c r="D30" i="23"/>
  <c r="D13" i="24" s="1"/>
  <c r="C30" i="23"/>
  <c r="C13" i="24" s="1"/>
  <c r="W29" i="23"/>
  <c r="V29" i="23"/>
  <c r="U29" i="23"/>
  <c r="T29" i="23"/>
  <c r="W28" i="23"/>
  <c r="V28" i="23"/>
  <c r="U28" i="23"/>
  <c r="T28" i="23"/>
  <c r="W27" i="23"/>
  <c r="V27" i="23"/>
  <c r="U27" i="23"/>
  <c r="T27" i="23"/>
  <c r="W26" i="23"/>
  <c r="V26" i="23"/>
  <c r="V30" i="23" s="1"/>
  <c r="V13" i="24" s="1"/>
  <c r="U26" i="23"/>
  <c r="T26" i="23"/>
  <c r="AG22" i="23"/>
  <c r="AF22" i="23"/>
  <c r="AF20" i="24" s="1"/>
  <c r="AE22" i="23"/>
  <c r="AE20" i="24" s="1"/>
  <c r="AD22" i="23"/>
  <c r="AD20" i="24" s="1"/>
  <c r="AC22" i="23"/>
  <c r="AB22" i="23"/>
  <c r="AB20" i="24" s="1"/>
  <c r="AA22" i="23"/>
  <c r="AA20" i="24" s="1"/>
  <c r="Z22" i="23"/>
  <c r="Z20" i="24" s="1"/>
  <c r="Y22" i="23"/>
  <c r="X22" i="23"/>
  <c r="S22" i="23"/>
  <c r="R22" i="23"/>
  <c r="R20" i="24" s="1"/>
  <c r="Q22" i="23"/>
  <c r="P22" i="23"/>
  <c r="O22" i="23"/>
  <c r="N22" i="23"/>
  <c r="N20" i="24" s="1"/>
  <c r="M22" i="23"/>
  <c r="M20" i="24" s="1"/>
  <c r="L22" i="23"/>
  <c r="L20" i="24" s="1"/>
  <c r="K22" i="23"/>
  <c r="K20" i="24" s="1"/>
  <c r="J22" i="23"/>
  <c r="I22" i="23"/>
  <c r="I20" i="24" s="1"/>
  <c r="H22" i="23"/>
  <c r="G22" i="23"/>
  <c r="G20" i="24" s="1"/>
  <c r="F22" i="23"/>
  <c r="E22" i="23"/>
  <c r="E20" i="24" s="1"/>
  <c r="D22" i="23"/>
  <c r="D20" i="24" s="1"/>
  <c r="C22" i="23"/>
  <c r="C20" i="24" s="1"/>
  <c r="W21" i="23"/>
  <c r="V21" i="23"/>
  <c r="U21" i="23"/>
  <c r="T21" i="23"/>
  <c r="W20" i="23"/>
  <c r="V20" i="23"/>
  <c r="U20" i="23"/>
  <c r="T20" i="23"/>
  <c r="W19" i="23"/>
  <c r="V19" i="23"/>
  <c r="U19" i="23"/>
  <c r="T19" i="23"/>
  <c r="W18" i="23"/>
  <c r="V18" i="23"/>
  <c r="U18" i="23"/>
  <c r="T18" i="23"/>
  <c r="AG17" i="23"/>
  <c r="AF17" i="23"/>
  <c r="AE17" i="23"/>
  <c r="AD17" i="23"/>
  <c r="AC17" i="23"/>
  <c r="AB17" i="23"/>
  <c r="AA17" i="23"/>
  <c r="Z17" i="23"/>
  <c r="Y17" i="23"/>
  <c r="X17" i="23"/>
  <c r="S17" i="23"/>
  <c r="R17" i="23"/>
  <c r="Q17" i="23"/>
  <c r="P17" i="23"/>
  <c r="O17" i="23"/>
  <c r="N17" i="23"/>
  <c r="M17" i="23"/>
  <c r="L17" i="23"/>
  <c r="K17" i="23"/>
  <c r="J17" i="23"/>
  <c r="I17" i="23"/>
  <c r="H17" i="23"/>
  <c r="G17" i="23"/>
  <c r="F17" i="23"/>
  <c r="E17" i="23"/>
  <c r="D17" i="23"/>
  <c r="C17" i="23"/>
  <c r="W16" i="23"/>
  <c r="W10" i="24" s="1"/>
  <c r="V16" i="23"/>
  <c r="V10" i="24" s="1"/>
  <c r="U16" i="23"/>
  <c r="U10" i="24" s="1"/>
  <c r="T16" i="23"/>
  <c r="T10" i="24" s="1"/>
  <c r="W15" i="23"/>
  <c r="W9" i="24" s="1"/>
  <c r="V15" i="23"/>
  <c r="V9" i="24" s="1"/>
  <c r="U15" i="23"/>
  <c r="U9" i="24" s="1"/>
  <c r="T15" i="23"/>
  <c r="T9" i="24" s="1"/>
  <c r="W14" i="23"/>
  <c r="W8" i="24" s="1"/>
  <c r="V14" i="23"/>
  <c r="V8" i="24" s="1"/>
  <c r="U14" i="23"/>
  <c r="U8" i="24" s="1"/>
  <c r="T14" i="23"/>
  <c r="T8" i="24" s="1"/>
  <c r="W13" i="23"/>
  <c r="V13" i="23"/>
  <c r="U13" i="23"/>
  <c r="T13" i="23"/>
  <c r="W12" i="23"/>
  <c r="V12" i="23"/>
  <c r="U12" i="23"/>
  <c r="T12" i="23"/>
  <c r="W11" i="23"/>
  <c r="V11" i="23"/>
  <c r="U11" i="23"/>
  <c r="T11" i="23"/>
  <c r="W10" i="23"/>
  <c r="V10" i="23"/>
  <c r="U10" i="23"/>
  <c r="T10" i="23"/>
  <c r="W9" i="23"/>
  <c r="V9" i="23"/>
  <c r="U9" i="23"/>
  <c r="T9" i="23"/>
  <c r="W8" i="23"/>
  <c r="V8" i="23"/>
  <c r="U8" i="23"/>
  <c r="T8" i="23"/>
  <c r="E11" i="14"/>
  <c r="E12" i="14"/>
  <c r="Z33" i="23"/>
  <c r="N22" i="24"/>
  <c r="E35" i="19"/>
  <c r="E6" i="19" s="1"/>
  <c r="E54" i="19" s="1"/>
  <c r="E61" i="19" s="1"/>
  <c r="E70" i="19" s="1"/>
  <c r="E85" i="19" s="1"/>
  <c r="D35" i="19"/>
  <c r="D6" i="19" s="1"/>
  <c r="D54" i="19" s="1"/>
  <c r="D61" i="19" s="1"/>
  <c r="D70" i="19" s="1"/>
  <c r="D85" i="19" s="1"/>
  <c r="C35" i="19"/>
  <c r="C6" i="19" s="1"/>
  <c r="A29" i="19"/>
  <c r="A28" i="19"/>
  <c r="A27" i="19"/>
  <c r="A26" i="19"/>
  <c r="A25" i="19"/>
  <c r="A24" i="19"/>
  <c r="A23" i="19"/>
  <c r="A22" i="19"/>
  <c r="A21" i="19"/>
  <c r="A20" i="19"/>
  <c r="A19" i="19"/>
  <c r="A18" i="19"/>
  <c r="A17" i="19"/>
  <c r="D51" i="18"/>
  <c r="C51" i="18"/>
  <c r="B51" i="18"/>
  <c r="D50" i="18"/>
  <c r="C50" i="18"/>
  <c r="B50" i="18"/>
  <c r="D49" i="18"/>
  <c r="C49" i="18"/>
  <c r="B49" i="18"/>
  <c r="D48" i="18"/>
  <c r="C48" i="18"/>
  <c r="B48" i="18"/>
  <c r="A43" i="18"/>
  <c r="F43" i="18" s="1"/>
  <c r="K43" i="18" s="1"/>
  <c r="A42" i="18"/>
  <c r="F42" i="18" s="1"/>
  <c r="K42" i="18" s="1"/>
  <c r="A41" i="18"/>
  <c r="F41" i="18" s="1"/>
  <c r="K41" i="18" s="1"/>
  <c r="A40" i="18"/>
  <c r="F40" i="18" s="1"/>
  <c r="K40" i="18" s="1"/>
  <c r="D39" i="18"/>
  <c r="C39" i="18"/>
  <c r="D25" i="19" s="1"/>
  <c r="B39" i="18"/>
  <c r="C25" i="19" s="1"/>
  <c r="A39" i="18"/>
  <c r="F39" i="18" s="1"/>
  <c r="K39" i="18" s="1"/>
  <c r="D38" i="18"/>
  <c r="C38" i="18"/>
  <c r="B38" i="18"/>
  <c r="C24" i="19" s="1"/>
  <c r="A38" i="18"/>
  <c r="F38" i="18" s="1"/>
  <c r="K38" i="18" s="1"/>
  <c r="A37" i="18"/>
  <c r="F37" i="18" s="1"/>
  <c r="K37" i="18" s="1"/>
  <c r="A36" i="18"/>
  <c r="F36" i="18" s="1"/>
  <c r="K36" i="18" s="1"/>
  <c r="D35" i="18"/>
  <c r="C35" i="18"/>
  <c r="D21" i="19" s="1"/>
  <c r="B35" i="18"/>
  <c r="C21" i="19" s="1"/>
  <c r="A35" i="18"/>
  <c r="F35" i="18" s="1"/>
  <c r="K35" i="18" s="1"/>
  <c r="D34" i="18"/>
  <c r="C34" i="18"/>
  <c r="D20" i="19" s="1"/>
  <c r="B34" i="18"/>
  <c r="C20" i="19" s="1"/>
  <c r="A34" i="18"/>
  <c r="F34" i="18" s="1"/>
  <c r="K34" i="18" s="1"/>
  <c r="A33" i="18"/>
  <c r="F33" i="18" s="1"/>
  <c r="K33" i="18" s="1"/>
  <c r="A32" i="18"/>
  <c r="F32" i="18" s="1"/>
  <c r="K32" i="18" s="1"/>
  <c r="A31" i="18"/>
  <c r="F31" i="18" s="1"/>
  <c r="K31" i="18" s="1"/>
  <c r="D25" i="18"/>
  <c r="C25" i="18"/>
  <c r="L25" i="18" s="1"/>
  <c r="B25" i="18"/>
  <c r="D24" i="18"/>
  <c r="C24" i="18"/>
  <c r="B24" i="18"/>
  <c r="D23" i="18"/>
  <c r="C23" i="18"/>
  <c r="B23" i="18"/>
  <c r="D21" i="18"/>
  <c r="C21" i="18"/>
  <c r="B21" i="18"/>
  <c r="D20" i="18"/>
  <c r="C20" i="18"/>
  <c r="B20" i="18"/>
  <c r="D19" i="18"/>
  <c r="C19" i="18"/>
  <c r="B19" i="18"/>
  <c r="D18" i="18"/>
  <c r="C18" i="18"/>
  <c r="B18" i="18"/>
  <c r="D17" i="18"/>
  <c r="C17" i="18"/>
  <c r="B17" i="18"/>
  <c r="D16" i="18"/>
  <c r="C16" i="18"/>
  <c r="B16" i="18"/>
  <c r="D15" i="18"/>
  <c r="C15" i="18"/>
  <c r="B15" i="18"/>
  <c r="D14" i="18"/>
  <c r="C14" i="18"/>
  <c r="B14" i="18"/>
  <c r="D13" i="18"/>
  <c r="C13" i="18"/>
  <c r="B13" i="18"/>
  <c r="D9" i="18"/>
  <c r="C9" i="18"/>
  <c r="B9" i="18"/>
  <c r="D7" i="18"/>
  <c r="C7" i="18"/>
  <c r="B7" i="18"/>
  <c r="D4" i="18"/>
  <c r="D30" i="18" s="1"/>
  <c r="D47" i="18" s="1"/>
  <c r="D55" i="18" s="1"/>
  <c r="C4" i="18"/>
  <c r="C30" i="18" s="1"/>
  <c r="C47" i="18" s="1"/>
  <c r="C55" i="18" s="1"/>
  <c r="B4" i="18"/>
  <c r="G4" i="18" s="1"/>
  <c r="A4" i="18"/>
  <c r="K26" i="18"/>
  <c r="F26" i="18"/>
  <c r="K25" i="18"/>
  <c r="F25" i="18"/>
  <c r="K24" i="18"/>
  <c r="F24" i="18"/>
  <c r="K23" i="18"/>
  <c r="F23" i="18"/>
  <c r="K22" i="18"/>
  <c r="F22" i="18"/>
  <c r="K21" i="18"/>
  <c r="F21" i="18"/>
  <c r="K20" i="18"/>
  <c r="F20" i="18"/>
  <c r="K19" i="18"/>
  <c r="F19" i="18"/>
  <c r="K18" i="18"/>
  <c r="F18" i="18"/>
  <c r="K17" i="18"/>
  <c r="F17" i="18"/>
  <c r="K16" i="18"/>
  <c r="F16" i="18"/>
  <c r="K15" i="18"/>
  <c r="F15" i="18"/>
  <c r="K14" i="18"/>
  <c r="F14" i="18"/>
  <c r="K13" i="18"/>
  <c r="F13" i="18"/>
  <c r="K12" i="18"/>
  <c r="F12" i="18"/>
  <c r="K11" i="18"/>
  <c r="F11" i="18"/>
  <c r="K10" i="18"/>
  <c r="F10" i="18"/>
  <c r="K9" i="18"/>
  <c r="F9" i="18"/>
  <c r="K8" i="18"/>
  <c r="F8" i="18"/>
  <c r="K7" i="18"/>
  <c r="F7" i="18"/>
  <c r="K6" i="18"/>
  <c r="F6" i="18"/>
  <c r="K5" i="18"/>
  <c r="F5" i="18"/>
  <c r="D36" i="17"/>
  <c r="D37" i="17" s="1"/>
  <c r="C36" i="17"/>
  <c r="C40" i="18" s="1"/>
  <c r="B36" i="17"/>
  <c r="B38" i="17" s="1"/>
  <c r="D28" i="17"/>
  <c r="D36" i="18" s="1"/>
  <c r="C28" i="17"/>
  <c r="C30" i="17" s="1"/>
  <c r="B28" i="17"/>
  <c r="D22" i="17"/>
  <c r="D40" i="17" s="1"/>
  <c r="D59" i="18" s="1"/>
  <c r="C22" i="17"/>
  <c r="C40" i="17" s="1"/>
  <c r="C59" i="18" s="1"/>
  <c r="B22" i="17"/>
  <c r="B32" i="18" s="1"/>
  <c r="D15" i="17"/>
  <c r="D31" i="18" s="1"/>
  <c r="E17" i="19" s="1"/>
  <c r="C15" i="17"/>
  <c r="C31" i="18" s="1"/>
  <c r="H31" i="18" s="1"/>
  <c r="D9" i="17"/>
  <c r="D48" i="17" s="1"/>
  <c r="C9" i="17"/>
  <c r="C48" i="17" s="1"/>
  <c r="B9" i="17"/>
  <c r="B48" i="17" s="1"/>
  <c r="D68" i="16"/>
  <c r="C68" i="16"/>
  <c r="D50" i="16"/>
  <c r="C50" i="16"/>
  <c r="D8" i="18"/>
  <c r="C47" i="19"/>
  <c r="S14" i="14"/>
  <c r="P14" i="14"/>
  <c r="Q14" i="14"/>
  <c r="R14" i="14"/>
  <c r="E14" i="14"/>
  <c r="N14" i="14"/>
  <c r="O14" i="14"/>
  <c r="G14" i="14"/>
  <c r="H14" i="14"/>
  <c r="I14" i="14"/>
  <c r="J14" i="14"/>
  <c r="K14" i="14"/>
  <c r="L14" i="14"/>
  <c r="M14" i="14"/>
  <c r="I63" i="25" l="1"/>
  <c r="C33" i="23"/>
  <c r="C46" i="25"/>
  <c r="C36" i="25" s="1"/>
  <c r="C52" i="25" s="1"/>
  <c r="G27" i="24"/>
  <c r="G28" i="24" s="1"/>
  <c r="M22" i="24"/>
  <c r="AE24" i="23"/>
  <c r="Y63" i="25"/>
  <c r="Y62" i="25" s="1"/>
  <c r="C24" i="23"/>
  <c r="P27" i="24"/>
  <c r="M27" i="24"/>
  <c r="U38" i="25"/>
  <c r="U7" i="24"/>
  <c r="U11" i="24" s="1"/>
  <c r="V22" i="23"/>
  <c r="V20" i="24" s="1"/>
  <c r="C23" i="17"/>
  <c r="C31" i="17" s="1"/>
  <c r="N63" i="25"/>
  <c r="N62" i="25" s="1"/>
  <c r="Q44" i="23"/>
  <c r="I44" i="23"/>
  <c r="AC63" i="25"/>
  <c r="X27" i="24"/>
  <c r="Q22" i="25"/>
  <c r="Q33" i="25" s="1"/>
  <c r="Q76" i="25" s="1"/>
  <c r="AC22" i="25"/>
  <c r="AC33" i="25" s="1"/>
  <c r="AC76" i="25" s="1"/>
  <c r="M46" i="25"/>
  <c r="M52" i="25" s="1"/>
  <c r="Y46" i="25"/>
  <c r="Y36" i="25" s="1"/>
  <c r="Y52" i="25" s="1"/>
  <c r="AG46" i="25"/>
  <c r="M20" i="18"/>
  <c r="AC22" i="24"/>
  <c r="AC27" i="24" s="1"/>
  <c r="G24" i="23"/>
  <c r="W32" i="25"/>
  <c r="U40" i="25"/>
  <c r="W40" i="25"/>
  <c r="V64" i="25"/>
  <c r="H22" i="25"/>
  <c r="H33" i="25" s="1"/>
  <c r="AF22" i="25"/>
  <c r="AF33" i="25" s="1"/>
  <c r="AF76" i="25" s="1"/>
  <c r="U48" i="25"/>
  <c r="T57" i="25"/>
  <c r="J22" i="25"/>
  <c r="J33" i="25" s="1"/>
  <c r="J76" i="25" s="1"/>
  <c r="AD22" i="25"/>
  <c r="AD33" i="25" s="1"/>
  <c r="AD76" i="25" s="1"/>
  <c r="M28" i="24"/>
  <c r="C25" i="7"/>
  <c r="D25" i="7" s="1"/>
  <c r="Q33" i="23"/>
  <c r="Q14" i="24" s="1"/>
  <c r="Q17" i="24" s="1"/>
  <c r="J33" i="23"/>
  <c r="J38" i="23" s="1"/>
  <c r="T45" i="25"/>
  <c r="AD62" i="25"/>
  <c r="V47" i="25"/>
  <c r="X44" i="23"/>
  <c r="T74" i="25"/>
  <c r="M33" i="23"/>
  <c r="M14" i="24" s="1"/>
  <c r="M17" i="24" s="1"/>
  <c r="N27" i="24"/>
  <c r="N28" i="24" s="1"/>
  <c r="Y22" i="24"/>
  <c r="Y27" i="24" s="1"/>
  <c r="N24" i="23"/>
  <c r="AE33" i="23"/>
  <c r="AE14" i="24" s="1"/>
  <c r="R62" i="25"/>
  <c r="AA11" i="24"/>
  <c r="X63" i="25"/>
  <c r="X62" i="25" s="1"/>
  <c r="R33" i="23"/>
  <c r="I33" i="23"/>
  <c r="I14" i="24" s="1"/>
  <c r="I17" i="24" s="1"/>
  <c r="S62" i="25"/>
  <c r="S46" i="25"/>
  <c r="S36" i="25" s="1"/>
  <c r="S52" i="25" s="1"/>
  <c r="W31" i="25"/>
  <c r="AD24" i="23"/>
  <c r="E24" i="23"/>
  <c r="U59" i="25"/>
  <c r="T61" i="25"/>
  <c r="AA60" i="25"/>
  <c r="AA54" i="25" s="1"/>
  <c r="AA69" i="25" s="1"/>
  <c r="V49" i="25"/>
  <c r="V41" i="25"/>
  <c r="D13" i="14"/>
  <c r="AB33" i="23"/>
  <c r="AB14" i="24" s="1"/>
  <c r="AB17" i="24" s="1"/>
  <c r="V42" i="25"/>
  <c r="V51" i="25"/>
  <c r="T59" i="25"/>
  <c r="F11" i="24"/>
  <c r="N11" i="24"/>
  <c r="F22" i="25"/>
  <c r="F33" i="25" s="1"/>
  <c r="V39" i="25"/>
  <c r="C99" i="19"/>
  <c r="C36" i="18"/>
  <c r="M36" i="18" s="1"/>
  <c r="H44" i="23"/>
  <c r="E62" i="25"/>
  <c r="AB22" i="25"/>
  <c r="AB33" i="25" s="1"/>
  <c r="AB76" i="25" s="1"/>
  <c r="C29" i="17"/>
  <c r="H22" i="24"/>
  <c r="H27" i="24" s="1"/>
  <c r="Y22" i="25"/>
  <c r="Y33" i="25" s="1"/>
  <c r="Y76" i="25" s="1"/>
  <c r="W48" i="25"/>
  <c r="T65" i="25"/>
  <c r="T66" i="25"/>
  <c r="V66" i="25"/>
  <c r="D99" i="19"/>
  <c r="M62" i="25"/>
  <c r="V38" i="25"/>
  <c r="U51" i="25"/>
  <c r="D94" i="19"/>
  <c r="M23" i="18"/>
  <c r="T64" i="25"/>
  <c r="C94" i="19"/>
  <c r="L15" i="18"/>
  <c r="AA24" i="23"/>
  <c r="F46" i="25"/>
  <c r="F52" i="25" s="1"/>
  <c r="W57" i="25"/>
  <c r="L24" i="18"/>
  <c r="W30" i="23"/>
  <c r="W13" i="24" s="1"/>
  <c r="S11" i="24"/>
  <c r="AE11" i="24"/>
  <c r="H11" i="24"/>
  <c r="AE22" i="25"/>
  <c r="G46" i="25"/>
  <c r="G52" i="25" s="1"/>
  <c r="U55" i="25"/>
  <c r="U61" i="25"/>
  <c r="W61" i="25"/>
  <c r="V67" i="25"/>
  <c r="L18" i="18"/>
  <c r="D24" i="23"/>
  <c r="L24" i="23"/>
  <c r="AC33" i="23"/>
  <c r="D11" i="24"/>
  <c r="L11" i="24"/>
  <c r="X11" i="24"/>
  <c r="AC11" i="24"/>
  <c r="U37" i="25"/>
  <c r="T38" i="25"/>
  <c r="T42" i="25"/>
  <c r="U43" i="25"/>
  <c r="W44" i="25"/>
  <c r="V45" i="25"/>
  <c r="T49" i="25"/>
  <c r="I54" i="25"/>
  <c r="U58" i="25"/>
  <c r="W58" i="25"/>
  <c r="V59" i="25"/>
  <c r="R22" i="25"/>
  <c r="R33" i="25" s="1"/>
  <c r="H46" i="25"/>
  <c r="H52" i="25" s="1"/>
  <c r="E46" i="25"/>
  <c r="E52" i="25" s="1"/>
  <c r="Q46" i="25"/>
  <c r="Q36" i="25" s="1"/>
  <c r="Q52" i="25" s="1"/>
  <c r="AC46" i="25"/>
  <c r="AC36" i="25" s="1"/>
  <c r="AC52" i="25" s="1"/>
  <c r="W56" i="25"/>
  <c r="AC62" i="25"/>
  <c r="T68" i="25"/>
  <c r="AG17" i="24"/>
  <c r="AG60" i="25"/>
  <c r="AG54" i="25" s="1"/>
  <c r="AG69" i="25" s="1"/>
  <c r="V15" i="24"/>
  <c r="T41" i="25"/>
  <c r="T47" i="25"/>
  <c r="U65" i="25"/>
  <c r="W65" i="25"/>
  <c r="T75" i="25"/>
  <c r="B40" i="17"/>
  <c r="B56" i="18" s="1"/>
  <c r="C50" i="19"/>
  <c r="M26" i="18"/>
  <c r="M14" i="18"/>
  <c r="M17" i="18"/>
  <c r="L20" i="18"/>
  <c r="M24" i="18"/>
  <c r="F17" i="14"/>
  <c r="F44" i="23"/>
  <c r="F63" i="25"/>
  <c r="F62" i="25" s="1"/>
  <c r="AB54" i="25"/>
  <c r="W67" i="25"/>
  <c r="T32" i="23"/>
  <c r="T33" i="23" s="1"/>
  <c r="C22" i="25"/>
  <c r="C33" i="25" s="1"/>
  <c r="C76" i="25" s="1"/>
  <c r="AE46" i="25"/>
  <c r="AE36" i="25" s="1"/>
  <c r="AE52" i="25" s="1"/>
  <c r="Q54" i="25"/>
  <c r="Z54" i="25"/>
  <c r="C54" i="25"/>
  <c r="AE54" i="25"/>
  <c r="M30" i="18"/>
  <c r="V31" i="25"/>
  <c r="F22" i="24"/>
  <c r="F27" i="24" s="1"/>
  <c r="T9" i="25"/>
  <c r="D14" i="25"/>
  <c r="D22" i="25" s="1"/>
  <c r="W42" i="25"/>
  <c r="X46" i="25"/>
  <c r="X36" i="25" s="1"/>
  <c r="X52" i="25" s="1"/>
  <c r="I46" i="25"/>
  <c r="I52" i="25" s="1"/>
  <c r="F33" i="23"/>
  <c r="F60" i="25"/>
  <c r="F54" i="25" s="1"/>
  <c r="R54" i="25"/>
  <c r="I32" i="25"/>
  <c r="U32" i="25" s="1"/>
  <c r="U31" i="25"/>
  <c r="AG38" i="23"/>
  <c r="U9" i="25"/>
  <c r="G33" i="23"/>
  <c r="G38" i="23" s="1"/>
  <c r="M44" i="23"/>
  <c r="Z24" i="23"/>
  <c r="AG20" i="24"/>
  <c r="AG24" i="23"/>
  <c r="AF60" i="25"/>
  <c r="AF54" i="25" s="1"/>
  <c r="AF33" i="23"/>
  <c r="AF14" i="24" s="1"/>
  <c r="AF17" i="24" s="1"/>
  <c r="C22" i="24"/>
  <c r="C27" i="24" s="1"/>
  <c r="C28" i="24" s="1"/>
  <c r="C63" i="25"/>
  <c r="C62" i="25" s="1"/>
  <c r="K63" i="25"/>
  <c r="K62" i="25" s="1"/>
  <c r="K44" i="23"/>
  <c r="K22" i="24"/>
  <c r="K27" i="24" s="1"/>
  <c r="K28" i="24" s="1"/>
  <c r="AB63" i="25"/>
  <c r="AB62" i="25" s="1"/>
  <c r="AB44" i="23"/>
  <c r="AB22" i="24"/>
  <c r="AB27" i="24" s="1"/>
  <c r="AB28" i="24" s="1"/>
  <c r="W45" i="25"/>
  <c r="E99" i="19"/>
  <c r="J54" i="25"/>
  <c r="V58" i="25"/>
  <c r="P17" i="24"/>
  <c r="E21" i="14"/>
  <c r="E22" i="14" s="1"/>
  <c r="M4" i="18"/>
  <c r="C38" i="17"/>
  <c r="C37" i="17"/>
  <c r="L30" i="18"/>
  <c r="H30" i="18"/>
  <c r="AF24" i="23"/>
  <c r="H20" i="24"/>
  <c r="H24" i="23"/>
  <c r="O20" i="24"/>
  <c r="O24" i="23"/>
  <c r="D27" i="24"/>
  <c r="D28" i="24" s="1"/>
  <c r="AA22" i="25"/>
  <c r="AA33" i="25" s="1"/>
  <c r="T40" i="25"/>
  <c r="U45" i="25"/>
  <c r="W59" i="25"/>
  <c r="W75" i="25"/>
  <c r="E94" i="19"/>
  <c r="C38" i="23"/>
  <c r="C46" i="23" s="1"/>
  <c r="C14" i="24"/>
  <c r="C17" i="24" s="1"/>
  <c r="L60" i="25"/>
  <c r="L54" i="25" s="1"/>
  <c r="L33" i="23"/>
  <c r="E21" i="19"/>
  <c r="M35" i="18"/>
  <c r="T58" i="25"/>
  <c r="I30" i="18"/>
  <c r="F20" i="24"/>
  <c r="F24" i="23"/>
  <c r="Y20" i="24"/>
  <c r="Y24" i="23"/>
  <c r="I4" i="18"/>
  <c r="S33" i="23"/>
  <c r="S60" i="25"/>
  <c r="S54" i="25" s="1"/>
  <c r="E44" i="23"/>
  <c r="E22" i="24"/>
  <c r="E27" i="24" s="1"/>
  <c r="E28" i="24" s="1"/>
  <c r="R22" i="24"/>
  <c r="R27" i="24" s="1"/>
  <c r="R28" i="24" s="1"/>
  <c r="R44" i="23"/>
  <c r="AD22" i="24"/>
  <c r="AD27" i="24" s="1"/>
  <c r="AD28" i="24" s="1"/>
  <c r="AD44" i="23"/>
  <c r="V32" i="25"/>
  <c r="V40" i="25"/>
  <c r="T50" i="25"/>
  <c r="T55" i="25"/>
  <c r="U57" i="25"/>
  <c r="U67" i="25"/>
  <c r="V68" i="25"/>
  <c r="L34" i="18"/>
  <c r="L13" i="18"/>
  <c r="L21" i="18"/>
  <c r="T39" i="23"/>
  <c r="T22" i="24" s="1"/>
  <c r="T27" i="24" s="1"/>
  <c r="V33" i="23"/>
  <c r="V14" i="24" s="1"/>
  <c r="O60" i="25"/>
  <c r="O54" i="25" s="1"/>
  <c r="X60" i="25"/>
  <c r="X54" i="25" s="1"/>
  <c r="W15" i="24"/>
  <c r="G44" i="23"/>
  <c r="G63" i="25"/>
  <c r="G62" i="25" s="1"/>
  <c r="U47" i="25"/>
  <c r="O46" i="25"/>
  <c r="O52" i="25" s="1"/>
  <c r="T48" i="25"/>
  <c r="U49" i="25"/>
  <c r="K46" i="25"/>
  <c r="K52" i="25" s="1"/>
  <c r="U56" i="25"/>
  <c r="W74" i="25"/>
  <c r="K11" i="24"/>
  <c r="O11" i="24"/>
  <c r="AF27" i="24"/>
  <c r="AF28" i="24" s="1"/>
  <c r="C11" i="24"/>
  <c r="AD11" i="24"/>
  <c r="G11" i="24"/>
  <c r="D32" i="25"/>
  <c r="T32" i="25" s="1"/>
  <c r="T31" i="25"/>
  <c r="T39" i="25"/>
  <c r="T43" i="25"/>
  <c r="V43" i="25"/>
  <c r="B22" i="18"/>
  <c r="D22" i="18"/>
  <c r="Q63" i="25"/>
  <c r="Q62" i="25" s="1"/>
  <c r="I62" i="25"/>
  <c r="P60" i="25"/>
  <c r="P54" i="25" s="1"/>
  <c r="Y60" i="25"/>
  <c r="Y54" i="25" s="1"/>
  <c r="Y33" i="23"/>
  <c r="Y38" i="23" s="1"/>
  <c r="Y46" i="23" s="1"/>
  <c r="AC54" i="25"/>
  <c r="U15" i="24"/>
  <c r="P63" i="25"/>
  <c r="P62" i="25" s="1"/>
  <c r="P44" i="23"/>
  <c r="I27" i="24"/>
  <c r="S22" i="25"/>
  <c r="S33" i="25" s="1"/>
  <c r="V37" i="25"/>
  <c r="V55" i="25"/>
  <c r="V61" i="25"/>
  <c r="V17" i="23"/>
  <c r="R24" i="23"/>
  <c r="T30" i="23"/>
  <c r="T13" i="24" s="1"/>
  <c r="E11" i="24"/>
  <c r="AF11" i="24"/>
  <c r="Z11" i="24"/>
  <c r="X22" i="25"/>
  <c r="X33" i="25" s="1"/>
  <c r="X76" i="25" s="1"/>
  <c r="AG36" i="25"/>
  <c r="AG52" i="25" s="1"/>
  <c r="W51" i="25"/>
  <c r="L7" i="18"/>
  <c r="L39" i="18"/>
  <c r="U17" i="23"/>
  <c r="M24" i="23"/>
  <c r="I24" i="23"/>
  <c r="T15" i="24"/>
  <c r="M11" i="24"/>
  <c r="P11" i="24"/>
  <c r="P18" i="24" s="1"/>
  <c r="AB11" i="24"/>
  <c r="AG22" i="25"/>
  <c r="AG33" i="25" s="1"/>
  <c r="AG76" i="25" s="1"/>
  <c r="T37" i="25"/>
  <c r="U39" i="25"/>
  <c r="U42" i="25"/>
  <c r="U44" i="25"/>
  <c r="N46" i="25"/>
  <c r="N52" i="25" s="1"/>
  <c r="R46" i="25"/>
  <c r="R36" i="25" s="1"/>
  <c r="R52" i="25" s="1"/>
  <c r="V57" i="25"/>
  <c r="M19" i="18"/>
  <c r="W22" i="23"/>
  <c r="V50" i="25"/>
  <c r="U68" i="25"/>
  <c r="D38" i="17"/>
  <c r="D30" i="17"/>
  <c r="B58" i="18"/>
  <c r="D32" i="18"/>
  <c r="E18" i="19" s="1"/>
  <c r="H38" i="18"/>
  <c r="L17" i="18"/>
  <c r="M15" i="18"/>
  <c r="L23" i="18"/>
  <c r="L10" i="18"/>
  <c r="C16" i="19"/>
  <c r="C54" i="19"/>
  <c r="C61" i="19" s="1"/>
  <c r="C70" i="19" s="1"/>
  <c r="C85" i="19" s="1"/>
  <c r="B30" i="18"/>
  <c r="B47" i="18" s="1"/>
  <c r="B55" i="18" s="1"/>
  <c r="C58" i="18"/>
  <c r="B40" i="18"/>
  <c r="C26" i="19" s="1"/>
  <c r="B37" i="17"/>
  <c r="E22" i="19"/>
  <c r="E37" i="19" s="1"/>
  <c r="D29" i="17"/>
  <c r="B61" i="18"/>
  <c r="C56" i="18"/>
  <c r="B23" i="17"/>
  <c r="B31" i="17" s="1"/>
  <c r="C32" i="18"/>
  <c r="C61" i="18"/>
  <c r="C57" i="18"/>
  <c r="B52" i="18"/>
  <c r="B39" i="17"/>
  <c r="B31" i="18"/>
  <c r="G34" i="18" s="1"/>
  <c r="C49" i="19"/>
  <c r="C63" i="19"/>
  <c r="M21" i="18"/>
  <c r="L14" i="18"/>
  <c r="M18" i="18"/>
  <c r="C8" i="19"/>
  <c r="M25" i="18"/>
  <c r="B69" i="16"/>
  <c r="B78" i="16" s="1"/>
  <c r="M9" i="18"/>
  <c r="M10" i="18"/>
  <c r="D43" i="16"/>
  <c r="E46" i="19" s="1"/>
  <c r="C43" i="16"/>
  <c r="D46" i="19" s="1"/>
  <c r="D6" i="18"/>
  <c r="D11" i="18" s="1"/>
  <c r="I13" i="18" s="1"/>
  <c r="C48" i="19"/>
  <c r="B43" i="16"/>
  <c r="C55" i="19" s="1"/>
  <c r="B6" i="18"/>
  <c r="C8" i="18"/>
  <c r="C6" i="18" s="1"/>
  <c r="M7" i="18"/>
  <c r="M5" i="18"/>
  <c r="AC20" i="24"/>
  <c r="AC24" i="23"/>
  <c r="X24" i="23"/>
  <c r="X20" i="24"/>
  <c r="C22" i="18"/>
  <c r="D39" i="17"/>
  <c r="D52" i="18"/>
  <c r="E48" i="19"/>
  <c r="E47" i="19"/>
  <c r="E49" i="19"/>
  <c r="D23" i="17"/>
  <c r="B36" i="18"/>
  <c r="L36" i="18" s="1"/>
  <c r="B30" i="17"/>
  <c r="E24" i="19"/>
  <c r="M38" i="18"/>
  <c r="M39" i="18"/>
  <c r="I39" i="18"/>
  <c r="W32" i="23"/>
  <c r="W33" i="23" s="1"/>
  <c r="D8" i="19"/>
  <c r="D63" i="19"/>
  <c r="I31" i="18"/>
  <c r="M31" i="18"/>
  <c r="I35" i="18"/>
  <c r="C18" i="19"/>
  <c r="D12" i="18"/>
  <c r="M13" i="18"/>
  <c r="C33" i="18"/>
  <c r="C25" i="17"/>
  <c r="C24" i="17"/>
  <c r="H40" i="18"/>
  <c r="D26" i="19"/>
  <c r="M16" i="18"/>
  <c r="M34" i="18"/>
  <c r="E20" i="19"/>
  <c r="I34" i="18"/>
  <c r="E63" i="19"/>
  <c r="D69" i="16"/>
  <c r="E8" i="19"/>
  <c r="E16" i="19"/>
  <c r="L19" i="18"/>
  <c r="E45" i="19"/>
  <c r="D56" i="18"/>
  <c r="D57" i="18"/>
  <c r="D42" i="18"/>
  <c r="D63" i="18" s="1"/>
  <c r="D61" i="18"/>
  <c r="D58" i="18"/>
  <c r="D60" i="18"/>
  <c r="AE44" i="23"/>
  <c r="AE63" i="25"/>
  <c r="AE62" i="25" s="1"/>
  <c r="AE22" i="24"/>
  <c r="AE27" i="24" s="1"/>
  <c r="AE28" i="24" s="1"/>
  <c r="C69" i="16"/>
  <c r="I38" i="18"/>
  <c r="I36" i="18"/>
  <c r="L9" i="18"/>
  <c r="C12" i="18"/>
  <c r="L16" i="18"/>
  <c r="D16" i="19"/>
  <c r="D17" i="19"/>
  <c r="H39" i="18"/>
  <c r="H34" i="18"/>
  <c r="H35" i="18"/>
  <c r="B29" i="17"/>
  <c r="D24" i="19"/>
  <c r="L38" i="18"/>
  <c r="E25" i="19"/>
  <c r="C45" i="19"/>
  <c r="E50" i="19"/>
  <c r="P14" i="25"/>
  <c r="W9" i="25"/>
  <c r="W50" i="25"/>
  <c r="P46" i="25"/>
  <c r="P36" i="25" s="1"/>
  <c r="W55" i="25"/>
  <c r="T56" i="25"/>
  <c r="V56" i="25"/>
  <c r="M54" i="25"/>
  <c r="H4" i="18"/>
  <c r="L35" i="18"/>
  <c r="B12" i="18"/>
  <c r="B5" i="18"/>
  <c r="O13" i="24"/>
  <c r="O17" i="24" s="1"/>
  <c r="O38" i="23"/>
  <c r="N33" i="23"/>
  <c r="N60" i="25"/>
  <c r="N54" i="25" s="1"/>
  <c r="C39" i="17"/>
  <c r="L26" i="18"/>
  <c r="D49" i="19"/>
  <c r="B57" i="18"/>
  <c r="L4" i="18"/>
  <c r="E33" i="23"/>
  <c r="E60" i="25"/>
  <c r="E54" i="25" s="1"/>
  <c r="AE33" i="25"/>
  <c r="D47" i="19"/>
  <c r="Z44" i="23"/>
  <c r="Z22" i="24"/>
  <c r="Z27" i="24" s="1"/>
  <c r="Z28" i="24" s="1"/>
  <c r="U24" i="24"/>
  <c r="U39" i="23"/>
  <c r="I17" i="14"/>
  <c r="D48" i="19"/>
  <c r="D45" i="19"/>
  <c r="C52" i="18"/>
  <c r="D40" i="18"/>
  <c r="D50" i="19"/>
  <c r="Z63" i="25"/>
  <c r="Z62" i="25" s="1"/>
  <c r="L63" i="25"/>
  <c r="L22" i="24"/>
  <c r="L27" i="24" s="1"/>
  <c r="L28" i="24" s="1"/>
  <c r="L44" i="23"/>
  <c r="AA22" i="24"/>
  <c r="AA27" i="24" s="1"/>
  <c r="AA28" i="24" s="1"/>
  <c r="AA44" i="23"/>
  <c r="N75" i="25"/>
  <c r="V75" i="25" s="1"/>
  <c r="V74" i="25"/>
  <c r="H17" i="14"/>
  <c r="Z38" i="23"/>
  <c r="Z14" i="24"/>
  <c r="Z17" i="24" s="1"/>
  <c r="T22" i="23"/>
  <c r="T20" i="24" s="1"/>
  <c r="U22" i="23"/>
  <c r="U20" i="24" s="1"/>
  <c r="J63" i="25"/>
  <c r="J44" i="23"/>
  <c r="J22" i="24"/>
  <c r="J27" i="24" s="1"/>
  <c r="AG22" i="24"/>
  <c r="AG27" i="24" s="1"/>
  <c r="AG44" i="23"/>
  <c r="C60" i="18"/>
  <c r="C42" i="18"/>
  <c r="G54" i="25"/>
  <c r="Q27" i="24"/>
  <c r="AD33" i="23"/>
  <c r="AD60" i="25"/>
  <c r="AD54" i="25" s="1"/>
  <c r="W64" i="25"/>
  <c r="H75" i="25"/>
  <c r="U75" i="25" s="1"/>
  <c r="U74" i="25"/>
  <c r="S24" i="23"/>
  <c r="S20" i="24"/>
  <c r="AB24" i="23"/>
  <c r="X38" i="23"/>
  <c r="X46" i="23" s="1"/>
  <c r="X13" i="24"/>
  <c r="X17" i="24" s="1"/>
  <c r="D63" i="25"/>
  <c r="D44" i="23"/>
  <c r="AF63" i="25"/>
  <c r="AF62" i="25" s="1"/>
  <c r="AF44" i="23"/>
  <c r="U66" i="25"/>
  <c r="W66" i="25"/>
  <c r="E17" i="14"/>
  <c r="AA38" i="23"/>
  <c r="AA14" i="24"/>
  <c r="AA17" i="24" s="1"/>
  <c r="AA18" i="24" s="1"/>
  <c r="E21" i="25"/>
  <c r="T21" i="25" s="1"/>
  <c r="T16" i="25"/>
  <c r="L21" i="25"/>
  <c r="V16" i="25"/>
  <c r="H62" i="25"/>
  <c r="D60" i="25"/>
  <c r="D33" i="23"/>
  <c r="N22" i="25"/>
  <c r="N33" i="25" s="1"/>
  <c r="T7" i="24"/>
  <c r="T11" i="24" s="1"/>
  <c r="T17" i="23"/>
  <c r="W23" i="24"/>
  <c r="W39" i="23"/>
  <c r="I22" i="25"/>
  <c r="U14" i="25"/>
  <c r="O14" i="25"/>
  <c r="O22" i="25" s="1"/>
  <c r="O33" i="25" s="1"/>
  <c r="V9" i="25"/>
  <c r="W38" i="25"/>
  <c r="I28" i="24"/>
  <c r="P24" i="23"/>
  <c r="P20" i="24"/>
  <c r="AE17" i="24"/>
  <c r="K60" i="25"/>
  <c r="K54" i="25" s="1"/>
  <c r="K33" i="23"/>
  <c r="O62" i="25"/>
  <c r="S22" i="24"/>
  <c r="S27" i="24" s="1"/>
  <c r="S44" i="23"/>
  <c r="Q11" i="24"/>
  <c r="V7" i="24"/>
  <c r="V11" i="24" s="1"/>
  <c r="J24" i="23"/>
  <c r="J20" i="24"/>
  <c r="Q20" i="24"/>
  <c r="Q24" i="23"/>
  <c r="O44" i="23"/>
  <c r="O22" i="24"/>
  <c r="O27" i="24" s="1"/>
  <c r="AG11" i="24"/>
  <c r="W21" i="25"/>
  <c r="J46" i="25"/>
  <c r="J52" i="25" s="1"/>
  <c r="AB46" i="25"/>
  <c r="L46" i="25"/>
  <c r="V48" i="25"/>
  <c r="W17" i="23"/>
  <c r="W7" i="24"/>
  <c r="W11" i="24" s="1"/>
  <c r="K24" i="23"/>
  <c r="K21" i="25"/>
  <c r="U21" i="25" s="1"/>
  <c r="U16" i="25"/>
  <c r="W16" i="25"/>
  <c r="U41" i="25"/>
  <c r="U30" i="23"/>
  <c r="P38" i="23"/>
  <c r="W49" i="25"/>
  <c r="H60" i="25"/>
  <c r="W39" i="25"/>
  <c r="W41" i="25"/>
  <c r="E16" i="14"/>
  <c r="H14" i="24"/>
  <c r="H17" i="24" s="1"/>
  <c r="H38" i="23"/>
  <c r="V39" i="23"/>
  <c r="V23" i="24"/>
  <c r="J11" i="24"/>
  <c r="M22" i="25"/>
  <c r="M33" i="25" s="1"/>
  <c r="W37" i="25"/>
  <c r="AA46" i="25"/>
  <c r="AA36" i="25" s="1"/>
  <c r="T67" i="25"/>
  <c r="W68" i="25"/>
  <c r="E15" i="14"/>
  <c r="R11" i="24"/>
  <c r="Z22" i="25"/>
  <c r="Z33" i="25" s="1"/>
  <c r="W47" i="25"/>
  <c r="AD46" i="25"/>
  <c r="AD36" i="25" s="1"/>
  <c r="U50" i="25"/>
  <c r="T51" i="25"/>
  <c r="I11" i="24"/>
  <c r="Y11" i="24"/>
  <c r="V44" i="25"/>
  <c r="D46" i="25"/>
  <c r="Z46" i="25"/>
  <c r="AF46" i="25"/>
  <c r="AF36" i="25" s="1"/>
  <c r="U64" i="25"/>
  <c r="G22" i="25"/>
  <c r="G33" i="25" s="1"/>
  <c r="W43" i="25"/>
  <c r="T44" i="25"/>
  <c r="V65" i="25"/>
  <c r="T23" i="23" l="1"/>
  <c r="T30" i="24" s="1"/>
  <c r="Z18" i="24"/>
  <c r="V23" i="23"/>
  <c r="V30" i="24" s="1"/>
  <c r="S69" i="25"/>
  <c r="P28" i="24"/>
  <c r="Q38" i="23"/>
  <c r="Q46" i="23" s="1"/>
  <c r="N69" i="25"/>
  <c r="H46" i="23"/>
  <c r="G14" i="24"/>
  <c r="G17" i="24" s="1"/>
  <c r="C69" i="25"/>
  <c r="R69" i="25"/>
  <c r="F69" i="25"/>
  <c r="F70" i="25" s="1"/>
  <c r="F77" i="25" s="1"/>
  <c r="Y14" i="24"/>
  <c r="Y17" i="24" s="1"/>
  <c r="C37" i="18"/>
  <c r="H37" i="18" s="1"/>
  <c r="C33" i="17"/>
  <c r="I38" i="23"/>
  <c r="I46" i="23" s="1"/>
  <c r="E69" i="25"/>
  <c r="E70" i="25" s="1"/>
  <c r="E77" i="25" s="1"/>
  <c r="B42" i="18"/>
  <c r="B63" i="18" s="1"/>
  <c r="B59" i="18"/>
  <c r="AG18" i="24"/>
  <c r="G18" i="24"/>
  <c r="G29" i="24" s="1"/>
  <c r="G32" i="24" s="1"/>
  <c r="G34" i="24" s="1"/>
  <c r="AE38" i="23"/>
  <c r="AE46" i="23" s="1"/>
  <c r="AB38" i="23"/>
  <c r="AB46" i="23" s="1"/>
  <c r="B60" i="18"/>
  <c r="H18" i="24"/>
  <c r="G69" i="25"/>
  <c r="G70" i="25" s="1"/>
  <c r="G77" i="25" s="1"/>
  <c r="T14" i="25"/>
  <c r="AC69" i="25"/>
  <c r="AC70" i="25" s="1"/>
  <c r="G17" i="14"/>
  <c r="D17" i="14" s="1"/>
  <c r="J14" i="24"/>
  <c r="J17" i="24" s="1"/>
  <c r="J18" i="24" s="1"/>
  <c r="T44" i="23"/>
  <c r="T45" i="23" s="1"/>
  <c r="T31" i="24" s="1"/>
  <c r="B24" i="17"/>
  <c r="X28" i="24"/>
  <c r="D22" i="19"/>
  <c r="Z69" i="25"/>
  <c r="Y28" i="24"/>
  <c r="X18" i="24"/>
  <c r="X29" i="24" s="1"/>
  <c r="X32" i="24" s="1"/>
  <c r="X34" i="24" s="1"/>
  <c r="W63" i="25"/>
  <c r="B33" i="18"/>
  <c r="C19" i="19" s="1"/>
  <c r="Y69" i="25"/>
  <c r="Y70" i="25" s="1"/>
  <c r="C32" i="17"/>
  <c r="F28" i="24"/>
  <c r="D37" i="19"/>
  <c r="V17" i="24"/>
  <c r="V18" i="24" s="1"/>
  <c r="M69" i="25"/>
  <c r="M70" i="25" s="1"/>
  <c r="M77" i="25" s="1"/>
  <c r="H36" i="18"/>
  <c r="N70" i="25"/>
  <c r="N71" i="25" s="1"/>
  <c r="G30" i="18"/>
  <c r="AC28" i="24"/>
  <c r="H28" i="24"/>
  <c r="G35" i="18"/>
  <c r="I69" i="25"/>
  <c r="I70" i="25" s="1"/>
  <c r="I77" i="25" s="1"/>
  <c r="L31" i="18"/>
  <c r="O28" i="24"/>
  <c r="AG46" i="23"/>
  <c r="I32" i="18"/>
  <c r="R14" i="24"/>
  <c r="R17" i="24" s="1"/>
  <c r="R18" i="24" s="1"/>
  <c r="R29" i="24" s="1"/>
  <c r="R32" i="24" s="1"/>
  <c r="R34" i="24" s="1"/>
  <c r="R38" i="23"/>
  <c r="R46" i="23" s="1"/>
  <c r="Q28" i="24"/>
  <c r="K69" i="25"/>
  <c r="K70" i="25" s="1"/>
  <c r="K77" i="25" s="1"/>
  <c r="M38" i="23"/>
  <c r="M46" i="23" s="1"/>
  <c r="V38" i="23"/>
  <c r="M32" i="18"/>
  <c r="O18" i="24"/>
  <c r="AE18" i="24"/>
  <c r="AE29" i="24" s="1"/>
  <c r="AE32" i="24" s="1"/>
  <c r="AE34" i="24" s="1"/>
  <c r="AD69" i="25"/>
  <c r="J28" i="24"/>
  <c r="AA29" i="24"/>
  <c r="AA32" i="24" s="1"/>
  <c r="AA34" i="24" s="1"/>
  <c r="W62" i="25"/>
  <c r="T14" i="24"/>
  <c r="T17" i="24" s="1"/>
  <c r="T38" i="23"/>
  <c r="U23" i="23"/>
  <c r="U30" i="24" s="1"/>
  <c r="AB18" i="24"/>
  <c r="AB29" i="24" s="1"/>
  <c r="AB32" i="24" s="1"/>
  <c r="AB34" i="24" s="1"/>
  <c r="AF18" i="24"/>
  <c r="AF29" i="24" s="1"/>
  <c r="AF32" i="24" s="1"/>
  <c r="AF34" i="24" s="1"/>
  <c r="V14" i="25"/>
  <c r="U52" i="25"/>
  <c r="X69" i="25"/>
  <c r="AF69" i="25"/>
  <c r="N77" i="25"/>
  <c r="G46" i="23"/>
  <c r="Q69" i="25"/>
  <c r="Q70" i="25" s="1"/>
  <c r="Q77" i="25" s="1"/>
  <c r="Q79" i="25" s="1"/>
  <c r="W36" i="25"/>
  <c r="AC14" i="24"/>
  <c r="AC17" i="24" s="1"/>
  <c r="AC18" i="24" s="1"/>
  <c r="AC38" i="23"/>
  <c r="AC46" i="23" s="1"/>
  <c r="G39" i="18"/>
  <c r="E56" i="19"/>
  <c r="S38" i="23"/>
  <c r="S46" i="23" s="1"/>
  <c r="S14" i="24"/>
  <c r="S17" i="24" s="1"/>
  <c r="S18" i="24" s="1"/>
  <c r="AE69" i="25"/>
  <c r="AE70" i="25" s="1"/>
  <c r="AE77" i="25" s="1"/>
  <c r="L14" i="24"/>
  <c r="L17" i="24" s="1"/>
  <c r="L18" i="24" s="1"/>
  <c r="L29" i="24" s="1"/>
  <c r="L32" i="24" s="1"/>
  <c r="L34" i="24" s="1"/>
  <c r="L38" i="23"/>
  <c r="L46" i="23" s="1"/>
  <c r="P46" i="23"/>
  <c r="W60" i="25"/>
  <c r="M18" i="24"/>
  <c r="M29" i="24" s="1"/>
  <c r="M32" i="24" s="1"/>
  <c r="M34" i="24" s="1"/>
  <c r="T24" i="23"/>
  <c r="E55" i="19"/>
  <c r="C14" i="7" s="1"/>
  <c r="D14" i="7" s="1"/>
  <c r="D33" i="25"/>
  <c r="D76" i="25" s="1"/>
  <c r="X70" i="25"/>
  <c r="X71" i="25" s="1"/>
  <c r="C18" i="24"/>
  <c r="C29" i="24" s="1"/>
  <c r="C32" i="24" s="1"/>
  <c r="C34" i="24" s="1"/>
  <c r="F14" i="24"/>
  <c r="F17" i="24" s="1"/>
  <c r="F18" i="24" s="1"/>
  <c r="F38" i="23"/>
  <c r="F46" i="23" s="1"/>
  <c r="K22" i="25"/>
  <c r="K33" i="25" s="1"/>
  <c r="K76" i="25" s="1"/>
  <c r="AA46" i="23"/>
  <c r="U46" i="25"/>
  <c r="AG28" i="24"/>
  <c r="Z46" i="23"/>
  <c r="D56" i="19"/>
  <c r="C70" i="25"/>
  <c r="C77" i="25" s="1"/>
  <c r="C79" i="25" s="1"/>
  <c r="C81" i="25" s="1"/>
  <c r="D80" i="25" s="1"/>
  <c r="E22" i="25"/>
  <c r="T22" i="25" s="1"/>
  <c r="D55" i="19"/>
  <c r="P29" i="24"/>
  <c r="P32" i="24" s="1"/>
  <c r="P34" i="24" s="1"/>
  <c r="S28" i="24"/>
  <c r="AF38" i="23"/>
  <c r="AF46" i="23" s="1"/>
  <c r="M8" i="18"/>
  <c r="J46" i="23"/>
  <c r="S70" i="25"/>
  <c r="S77" i="25" s="1"/>
  <c r="W20" i="24"/>
  <c r="W23" i="23"/>
  <c r="W30" i="24" s="1"/>
  <c r="I18" i="24"/>
  <c r="I29" i="24" s="1"/>
  <c r="I32" i="24" s="1"/>
  <c r="I34" i="24" s="1"/>
  <c r="I33" i="25"/>
  <c r="I71" i="25" s="1"/>
  <c r="R70" i="25"/>
  <c r="R77" i="25" s="1"/>
  <c r="M22" i="18"/>
  <c r="AB69" i="25"/>
  <c r="L40" i="18"/>
  <c r="D44" i="16"/>
  <c r="E65" i="19" s="1"/>
  <c r="H15" i="14"/>
  <c r="B33" i="17"/>
  <c r="B32" i="17"/>
  <c r="B37" i="18"/>
  <c r="D18" i="19"/>
  <c r="H32" i="18"/>
  <c r="B25" i="17"/>
  <c r="L32" i="18"/>
  <c r="B41" i="17"/>
  <c r="B41" i="18"/>
  <c r="G38" i="18"/>
  <c r="G40" i="18"/>
  <c r="G32" i="18"/>
  <c r="G31" i="18"/>
  <c r="D39" i="19"/>
  <c r="C17" i="19"/>
  <c r="C39" i="19" s="1"/>
  <c r="E9" i="19"/>
  <c r="E12" i="19" s="1"/>
  <c r="C46" i="19"/>
  <c r="C44" i="16"/>
  <c r="D62" i="19" s="1"/>
  <c r="B44" i="16"/>
  <c r="B79" i="16" s="1"/>
  <c r="C56" i="19"/>
  <c r="L6" i="18"/>
  <c r="D9" i="19"/>
  <c r="D10" i="19" s="1"/>
  <c r="M6" i="18"/>
  <c r="C11" i="18"/>
  <c r="H20" i="18" s="1"/>
  <c r="L8" i="18"/>
  <c r="I22" i="18"/>
  <c r="AD52" i="25"/>
  <c r="R76" i="25"/>
  <c r="T60" i="25"/>
  <c r="D54" i="25"/>
  <c r="E38" i="23"/>
  <c r="E46" i="23" s="1"/>
  <c r="E14" i="24"/>
  <c r="E17" i="24" s="1"/>
  <c r="E18" i="24" s="1"/>
  <c r="E29" i="24" s="1"/>
  <c r="E32" i="24" s="1"/>
  <c r="E34" i="24" s="1"/>
  <c r="F76" i="25"/>
  <c r="L5" i="18"/>
  <c r="B11" i="18"/>
  <c r="C66" i="19" s="1"/>
  <c r="P22" i="25"/>
  <c r="W14" i="25"/>
  <c r="C78" i="16"/>
  <c r="D25" i="17"/>
  <c r="D33" i="18"/>
  <c r="D31" i="17"/>
  <c r="D24" i="17"/>
  <c r="Y18" i="24"/>
  <c r="U22" i="24"/>
  <c r="U27" i="24" s="1"/>
  <c r="U28" i="24" s="1"/>
  <c r="U44" i="23"/>
  <c r="U45" i="23" s="1"/>
  <c r="U31" i="24" s="1"/>
  <c r="C57" i="19"/>
  <c r="W54" i="25"/>
  <c r="P69" i="25"/>
  <c r="U13" i="24"/>
  <c r="U17" i="24" s="1"/>
  <c r="U18" i="24" s="1"/>
  <c r="U38" i="23"/>
  <c r="W22" i="24"/>
  <c r="W27" i="24" s="1"/>
  <c r="W44" i="23"/>
  <c r="W45" i="23" s="1"/>
  <c r="W31" i="24" s="1"/>
  <c r="U63" i="25"/>
  <c r="J62" i="25"/>
  <c r="J69" i="25" s="1"/>
  <c r="J70" i="25" s="1"/>
  <c r="W14" i="24"/>
  <c r="W17" i="24" s="1"/>
  <c r="W18" i="24" s="1"/>
  <c r="W38" i="23"/>
  <c r="L52" i="25"/>
  <c r="V46" i="25"/>
  <c r="H42" i="18"/>
  <c r="D28" i="19"/>
  <c r="C63" i="18"/>
  <c r="C62" i="18"/>
  <c r="E26" i="19"/>
  <c r="E39" i="19" s="1"/>
  <c r="M40" i="18"/>
  <c r="I40" i="18"/>
  <c r="E28" i="19"/>
  <c r="D62" i="18"/>
  <c r="M42" i="18"/>
  <c r="I42" i="18"/>
  <c r="S76" i="25"/>
  <c r="AB36" i="25"/>
  <c r="AB52" i="25" s="1"/>
  <c r="N38" i="23"/>
  <c r="N46" i="23" s="1"/>
  <c r="N14" i="24"/>
  <c r="N17" i="24" s="1"/>
  <c r="N18" i="24" s="1"/>
  <c r="N29" i="24" s="1"/>
  <c r="N32" i="24" s="1"/>
  <c r="N34" i="24" s="1"/>
  <c r="H76" i="25"/>
  <c r="H33" i="18"/>
  <c r="D19" i="19"/>
  <c r="D36" i="19" s="1"/>
  <c r="D41" i="17"/>
  <c r="D41" i="18"/>
  <c r="L22" i="18"/>
  <c r="D78" i="16"/>
  <c r="K14" i="24"/>
  <c r="K17" i="24" s="1"/>
  <c r="K18" i="24" s="1"/>
  <c r="K29" i="24" s="1"/>
  <c r="K32" i="24" s="1"/>
  <c r="K34" i="24" s="1"/>
  <c r="K38" i="23"/>
  <c r="K46" i="23" s="1"/>
  <c r="M76" i="25"/>
  <c r="O76" i="25"/>
  <c r="V63" i="25"/>
  <c r="L62" i="25"/>
  <c r="U60" i="25"/>
  <c r="H54" i="25"/>
  <c r="AA76" i="25"/>
  <c r="G71" i="25"/>
  <c r="G76" i="25"/>
  <c r="G79" i="25" s="1"/>
  <c r="T46" i="25"/>
  <c r="D52" i="25"/>
  <c r="V60" i="25"/>
  <c r="O69" i="25"/>
  <c r="O70" i="25" s="1"/>
  <c r="O77" i="25" s="1"/>
  <c r="T18" i="24"/>
  <c r="N76" i="25"/>
  <c r="V21" i="25"/>
  <c r="L22" i="25"/>
  <c r="V24" i="23"/>
  <c r="T28" i="24"/>
  <c r="V54" i="25"/>
  <c r="L12" i="18"/>
  <c r="D57" i="19"/>
  <c r="I12" i="18"/>
  <c r="E57" i="19"/>
  <c r="E66" i="19"/>
  <c r="C28" i="7" s="1"/>
  <c r="D28" i="7" s="1"/>
  <c r="M12" i="18"/>
  <c r="C9" i="19"/>
  <c r="Z76" i="25"/>
  <c r="AA52" i="25"/>
  <c r="AA70" i="25" s="1"/>
  <c r="AA77" i="25" s="1"/>
  <c r="AE76" i="25"/>
  <c r="W46" i="25"/>
  <c r="P52" i="25"/>
  <c r="AF52" i="25"/>
  <c r="V22" i="24"/>
  <c r="V27" i="24" s="1"/>
  <c r="V28" i="24" s="1"/>
  <c r="V44" i="23"/>
  <c r="V45" i="23" s="1"/>
  <c r="V31" i="24" s="1"/>
  <c r="AG70" i="25"/>
  <c r="Q18" i="24"/>
  <c r="Q29" i="24" s="1"/>
  <c r="Q32" i="24" s="1"/>
  <c r="Q34" i="24" s="1"/>
  <c r="D14" i="24"/>
  <c r="D17" i="24" s="1"/>
  <c r="D18" i="24" s="1"/>
  <c r="D29" i="24" s="1"/>
  <c r="D32" i="24" s="1"/>
  <c r="D34" i="24" s="1"/>
  <c r="D38" i="23"/>
  <c r="D46" i="23" s="1"/>
  <c r="D62" i="25"/>
  <c r="T62" i="25" s="1"/>
  <c r="T63" i="25"/>
  <c r="AD38" i="23"/>
  <c r="AD46" i="23" s="1"/>
  <c r="AD14" i="24"/>
  <c r="AD17" i="24" s="1"/>
  <c r="AD18" i="24" s="1"/>
  <c r="AD29" i="24" s="1"/>
  <c r="AD32" i="24" s="1"/>
  <c r="AD34" i="24" s="1"/>
  <c r="Z29" i="24"/>
  <c r="Z32" i="24" s="1"/>
  <c r="Z34" i="24" s="1"/>
  <c r="I14" i="18"/>
  <c r="I11" i="18"/>
  <c r="I18" i="18"/>
  <c r="I23" i="18"/>
  <c r="I7" i="18"/>
  <c r="I17" i="18"/>
  <c r="I20" i="18"/>
  <c r="I10" i="18"/>
  <c r="I24" i="18"/>
  <c r="I19" i="18"/>
  <c r="I9" i="18"/>
  <c r="I15" i="18"/>
  <c r="I6" i="18"/>
  <c r="I5" i="18"/>
  <c r="I16" i="18"/>
  <c r="E7" i="19"/>
  <c r="I26" i="18"/>
  <c r="I21" i="18"/>
  <c r="I25" i="18"/>
  <c r="I8" i="18"/>
  <c r="C41" i="17"/>
  <c r="C41" i="18"/>
  <c r="Z36" i="25"/>
  <c r="Z52" i="25" s="1"/>
  <c r="O46" i="23"/>
  <c r="C22" i="19"/>
  <c r="G36" i="18"/>
  <c r="W28" i="24" l="1"/>
  <c r="G42" i="18"/>
  <c r="L33" i="18"/>
  <c r="L42" i="18"/>
  <c r="C28" i="19"/>
  <c r="T46" i="23"/>
  <c r="B62" i="18"/>
  <c r="F21" i="14"/>
  <c r="AB70" i="25"/>
  <c r="D23" i="19"/>
  <c r="D38" i="19" s="1"/>
  <c r="AG29" i="24"/>
  <c r="AG32" i="24" s="1"/>
  <c r="AG34" i="24" s="1"/>
  <c r="L37" i="18"/>
  <c r="O29" i="24"/>
  <c r="O32" i="24" s="1"/>
  <c r="O34" i="24" s="1"/>
  <c r="E33" i="25"/>
  <c r="E76" i="25" s="1"/>
  <c r="J21" i="14"/>
  <c r="J22" i="14" s="1"/>
  <c r="AC77" i="25"/>
  <c r="AC79" i="25" s="1"/>
  <c r="AC71" i="25"/>
  <c r="Z70" i="25"/>
  <c r="Z77" i="25" s="1"/>
  <c r="Z79" i="25" s="1"/>
  <c r="Y29" i="24"/>
  <c r="Y32" i="24" s="1"/>
  <c r="Y34" i="24" s="1"/>
  <c r="F29" i="24"/>
  <c r="F32" i="24" s="1"/>
  <c r="F34" i="24" s="1"/>
  <c r="AF70" i="25"/>
  <c r="AF77" i="25" s="1"/>
  <c r="AF79" i="25" s="1"/>
  <c r="R79" i="25"/>
  <c r="R71" i="25"/>
  <c r="H29" i="24"/>
  <c r="H32" i="24" s="1"/>
  <c r="H34" i="24" s="1"/>
  <c r="M71" i="25"/>
  <c r="G33" i="18"/>
  <c r="I76" i="25"/>
  <c r="I79" i="25" s="1"/>
  <c r="M79" i="25"/>
  <c r="C71" i="25"/>
  <c r="AC29" i="24"/>
  <c r="AC32" i="24" s="1"/>
  <c r="AC34" i="24" s="1"/>
  <c r="M21" i="14"/>
  <c r="M22" i="14" s="1"/>
  <c r="W24" i="23"/>
  <c r="X77" i="25"/>
  <c r="X79" i="25" s="1"/>
  <c r="K79" i="25"/>
  <c r="U24" i="23"/>
  <c r="AD70" i="25"/>
  <c r="AD77" i="25" s="1"/>
  <c r="AD79" i="25" s="1"/>
  <c r="N79" i="25"/>
  <c r="J29" i="24"/>
  <c r="J32" i="24" s="1"/>
  <c r="J34" i="24" s="1"/>
  <c r="S71" i="25"/>
  <c r="Q71" i="25"/>
  <c r="S79" i="25"/>
  <c r="W69" i="25"/>
  <c r="C64" i="19"/>
  <c r="S29" i="24"/>
  <c r="S32" i="24" s="1"/>
  <c r="S34" i="24" s="1"/>
  <c r="O21" i="14"/>
  <c r="O22" i="14" s="1"/>
  <c r="D79" i="16"/>
  <c r="D70" i="16"/>
  <c r="E64" i="19"/>
  <c r="G16" i="14"/>
  <c r="U62" i="25"/>
  <c r="L21" i="14"/>
  <c r="L22" i="14" s="1"/>
  <c r="V29" i="24"/>
  <c r="AE71" i="25"/>
  <c r="V46" i="23"/>
  <c r="T29" i="24"/>
  <c r="T32" i="24" s="1"/>
  <c r="T34" i="24" s="1"/>
  <c r="O71" i="25"/>
  <c r="P21" i="14"/>
  <c r="P22" i="14" s="1"/>
  <c r="I16" i="14"/>
  <c r="C44" i="19"/>
  <c r="B70" i="16"/>
  <c r="C65" i="19"/>
  <c r="K21" i="14"/>
  <c r="K22" i="14" s="1"/>
  <c r="N21" i="14"/>
  <c r="N22" i="14" s="1"/>
  <c r="I21" i="14"/>
  <c r="I22" i="14" s="1"/>
  <c r="U22" i="25"/>
  <c r="U33" i="25"/>
  <c r="W29" i="24"/>
  <c r="W32" i="24" s="1"/>
  <c r="W34" i="24" s="1"/>
  <c r="E10" i="19"/>
  <c r="E11" i="19" s="1"/>
  <c r="F79" i="25"/>
  <c r="F71" i="25"/>
  <c r="K71" i="25"/>
  <c r="Y77" i="25"/>
  <c r="Y79" i="25" s="1"/>
  <c r="Y71" i="25"/>
  <c r="AA79" i="25"/>
  <c r="AA71" i="25"/>
  <c r="O79" i="25"/>
  <c r="E62" i="19"/>
  <c r="E44" i="19"/>
  <c r="H16" i="14"/>
  <c r="C62" i="19"/>
  <c r="Q21" i="14"/>
  <c r="Q22" i="14" s="1"/>
  <c r="C23" i="19"/>
  <c r="C38" i="19" s="1"/>
  <c r="G37" i="18"/>
  <c r="C37" i="19"/>
  <c r="C36" i="19"/>
  <c r="C27" i="19"/>
  <c r="B53" i="18"/>
  <c r="G41" i="18"/>
  <c r="B54" i="18"/>
  <c r="B42" i="17"/>
  <c r="B43" i="17"/>
  <c r="B43" i="18"/>
  <c r="C70" i="16"/>
  <c r="D65" i="19"/>
  <c r="C79" i="16"/>
  <c r="D64" i="19"/>
  <c r="D12" i="19"/>
  <c r="D44" i="19"/>
  <c r="H7" i="18"/>
  <c r="H23" i="18"/>
  <c r="H13" i="18"/>
  <c r="D7" i="19"/>
  <c r="H8" i="18"/>
  <c r="H15" i="18"/>
  <c r="H9" i="18"/>
  <c r="H22" i="18"/>
  <c r="M11" i="18"/>
  <c r="H6" i="18"/>
  <c r="H14" i="18"/>
  <c r="H11" i="18"/>
  <c r="L11" i="18"/>
  <c r="H16" i="18"/>
  <c r="H19" i="18"/>
  <c r="H21" i="18"/>
  <c r="H18" i="18"/>
  <c r="H12" i="18"/>
  <c r="H25" i="18"/>
  <c r="H10" i="18"/>
  <c r="H17" i="18"/>
  <c r="H26" i="18"/>
  <c r="H5" i="18"/>
  <c r="H24" i="18"/>
  <c r="D66" i="19"/>
  <c r="H41" i="18"/>
  <c r="L41" i="18"/>
  <c r="D27" i="19"/>
  <c r="C54" i="18"/>
  <c r="C53" i="18"/>
  <c r="T33" i="25"/>
  <c r="G7" i="18"/>
  <c r="G16" i="18"/>
  <c r="G23" i="18"/>
  <c r="G13" i="18"/>
  <c r="G26" i="18"/>
  <c r="G25" i="18"/>
  <c r="G10" i="18"/>
  <c r="G15" i="18"/>
  <c r="G24" i="18"/>
  <c r="C7" i="19"/>
  <c r="G17" i="18"/>
  <c r="G18" i="18"/>
  <c r="G22" i="18"/>
  <c r="G21" i="18"/>
  <c r="G11" i="18"/>
  <c r="G20" i="18"/>
  <c r="G8" i="18"/>
  <c r="G6" i="18"/>
  <c r="G19" i="18"/>
  <c r="G14" i="18"/>
  <c r="G9" i="18"/>
  <c r="C43" i="18"/>
  <c r="C42" i="17"/>
  <c r="C43" i="17"/>
  <c r="AE79" i="25"/>
  <c r="V22" i="25"/>
  <c r="L33" i="25"/>
  <c r="J77" i="25"/>
  <c r="J79" i="25" s="1"/>
  <c r="J71" i="25"/>
  <c r="G12" i="18"/>
  <c r="G5" i="18"/>
  <c r="V52" i="25"/>
  <c r="AB77" i="25"/>
  <c r="AB79" i="25" s="1"/>
  <c r="AB71" i="25"/>
  <c r="D42" i="17"/>
  <c r="D43" i="17"/>
  <c r="D43" i="18"/>
  <c r="V62" i="25"/>
  <c r="L69" i="25"/>
  <c r="V69" i="25" s="1"/>
  <c r="U46" i="23"/>
  <c r="C12" i="19"/>
  <c r="C10" i="19"/>
  <c r="D11" i="19" s="1"/>
  <c r="T52" i="25"/>
  <c r="I41" i="18"/>
  <c r="M41" i="18"/>
  <c r="E27" i="19"/>
  <c r="D53" i="18"/>
  <c r="D54" i="18"/>
  <c r="D37" i="18"/>
  <c r="D33" i="17"/>
  <c r="D32" i="17"/>
  <c r="H21" i="14"/>
  <c r="H22" i="14" s="1"/>
  <c r="H69" i="25"/>
  <c r="U54" i="25"/>
  <c r="M33" i="18"/>
  <c r="I33" i="18"/>
  <c r="E19" i="19"/>
  <c r="E36" i="19" s="1"/>
  <c r="T80" i="25"/>
  <c r="U29" i="24"/>
  <c r="U32" i="24" s="1"/>
  <c r="U34" i="24" s="1"/>
  <c r="AG71" i="25"/>
  <c r="AG77" i="25"/>
  <c r="AG79" i="25" s="1"/>
  <c r="W52" i="25"/>
  <c r="P70" i="25"/>
  <c r="V32" i="24"/>
  <c r="V34" i="24" s="1"/>
  <c r="W46" i="23"/>
  <c r="W22" i="25"/>
  <c r="P33" i="25"/>
  <c r="T54" i="25"/>
  <c r="D69" i="25"/>
  <c r="T69" i="25" s="1"/>
  <c r="G15" i="14"/>
  <c r="F22" i="14" l="1"/>
  <c r="G21" i="14"/>
  <c r="G22" i="14" s="1"/>
  <c r="E71" i="25"/>
  <c r="Z71" i="25"/>
  <c r="AF71" i="25"/>
  <c r="U76" i="25"/>
  <c r="AD71" i="25"/>
  <c r="R21" i="14"/>
  <c r="R22" i="14" s="1"/>
  <c r="I15" i="14"/>
  <c r="C29" i="19"/>
  <c r="C40" i="19" s="1"/>
  <c r="G43" i="18"/>
  <c r="I37" i="18"/>
  <c r="M37" i="18"/>
  <c r="E23" i="19"/>
  <c r="E38" i="19" s="1"/>
  <c r="P76" i="25"/>
  <c r="P71" i="25"/>
  <c r="W71" i="25" s="1"/>
  <c r="W33" i="25"/>
  <c r="U69" i="25"/>
  <c r="H70" i="25"/>
  <c r="D29" i="19"/>
  <c r="D40" i="19" s="1"/>
  <c r="L43" i="18"/>
  <c r="H43" i="18"/>
  <c r="P77" i="25"/>
  <c r="W77" i="25" s="1"/>
  <c r="W70" i="25"/>
  <c r="L70" i="25"/>
  <c r="L71" i="25" s="1"/>
  <c r="V71" i="25" s="1"/>
  <c r="D70" i="25"/>
  <c r="L76" i="25"/>
  <c r="V33" i="25"/>
  <c r="E79" i="25"/>
  <c r="T76" i="25"/>
  <c r="M43" i="18"/>
  <c r="I43" i="18"/>
  <c r="E29" i="19"/>
  <c r="E40" i="19" s="1"/>
  <c r="V76" i="25" l="1"/>
  <c r="T70" i="25"/>
  <c r="D77" i="25"/>
  <c r="D71" i="25"/>
  <c r="T71" i="25" s="1"/>
  <c r="L77" i="25"/>
  <c r="V77" i="25" s="1"/>
  <c r="V70" i="25"/>
  <c r="U70" i="25"/>
  <c r="H77" i="25"/>
  <c r="H71" i="25"/>
  <c r="U71" i="25" s="1"/>
  <c r="P79" i="25"/>
  <c r="W79" i="25" s="1"/>
  <c r="W76" i="25"/>
  <c r="L79" i="25" l="1"/>
  <c r="V79" i="25" s="1"/>
  <c r="U77" i="25"/>
  <c r="H79" i="25"/>
  <c r="U79" i="25" s="1"/>
  <c r="T77" i="25"/>
  <c r="D79" i="25"/>
  <c r="T79" i="25" l="1"/>
  <c r="T81" i="25" s="1"/>
  <c r="D81" i="25"/>
  <c r="E80" i="25" s="1"/>
  <c r="E81" i="25" s="1"/>
  <c r="F80" i="25" s="1"/>
  <c r="F81" i="25" s="1"/>
  <c r="G80" i="25" s="1"/>
  <c r="G81" i="25" s="1"/>
  <c r="H80" i="25" s="1"/>
  <c r="U80" i="25" l="1"/>
  <c r="U81" i="25" s="1"/>
  <c r="H81" i="25"/>
  <c r="I80" i="25" s="1"/>
  <c r="I81" i="25" s="1"/>
  <c r="J80" i="25" s="1"/>
  <c r="J81" i="25" s="1"/>
  <c r="K80" i="25" s="1"/>
  <c r="K81" i="25" s="1"/>
  <c r="L80" i="25" s="1"/>
  <c r="V80" i="25" l="1"/>
  <c r="V81" i="25" s="1"/>
  <c r="L81" i="25"/>
  <c r="M80" i="25" s="1"/>
  <c r="M81" i="25" s="1"/>
  <c r="N80" i="25" s="1"/>
  <c r="N81" i="25" s="1"/>
  <c r="O80" i="25" s="1"/>
  <c r="O81" i="25" s="1"/>
  <c r="P80" i="25" s="1"/>
  <c r="D11" i="14"/>
  <c r="D12" i="14"/>
  <c r="B59" i="14" s="1"/>
  <c r="F16" i="14" l="1"/>
  <c r="D16" i="14" s="1"/>
  <c r="F15" i="14"/>
  <c r="D15" i="14" s="1"/>
  <c r="B51" i="14"/>
  <c r="P81" i="25"/>
  <c r="Q80" i="25" s="1"/>
  <c r="Q81" i="25" s="1"/>
  <c r="R80" i="25" s="1"/>
  <c r="R81" i="25" s="1"/>
  <c r="S80" i="25" s="1"/>
  <c r="S81" i="25" s="1"/>
  <c r="W80" i="25"/>
  <c r="W81" i="25" s="1"/>
  <c r="X80" i="25" s="1"/>
  <c r="X81" i="25" s="1"/>
  <c r="Y80" i="25" s="1"/>
  <c r="Y81" i="25" s="1"/>
  <c r="Z80" i="25" s="1"/>
  <c r="Z81" i="25" s="1"/>
  <c r="AA80" i="25" s="1"/>
  <c r="AA81" i="25" s="1"/>
  <c r="AB80" i="25" s="1"/>
  <c r="AB81" i="25" s="1"/>
  <c r="AC80" i="25" s="1"/>
  <c r="AC81" i="25" s="1"/>
  <c r="AD80" i="25" s="1"/>
  <c r="AD81" i="25" s="1"/>
  <c r="AE80" i="25" s="1"/>
  <c r="AE81" i="25" s="1"/>
  <c r="AF80" i="25" s="1"/>
  <c r="AF81" i="25" s="1"/>
  <c r="AG80" i="25" s="1"/>
  <c r="AG81" i="25" s="1"/>
  <c r="B52" i="14" l="1"/>
  <c r="S21" i="14" l="1"/>
  <c r="D21" i="14" s="1"/>
  <c r="S22" i="14" l="1"/>
  <c r="D22" i="14" l="1"/>
  <c r="M24" i="14" s="1"/>
  <c r="B53" i="14" l="1"/>
  <c r="B54" i="14" s="1"/>
  <c r="B55" i="14" s="1"/>
  <c r="B60" i="14" s="1"/>
  <c r="B63" i="14" s="1"/>
  <c r="K27" i="14"/>
</calcChain>
</file>

<file path=xl/comments1.xml><?xml version="1.0" encoding="utf-8"?>
<comments xmlns="http://schemas.openxmlformats.org/spreadsheetml/2006/main">
  <authors>
    <author>Author</author>
  </authors>
  <commentList>
    <comment ref="B28" authorId="0" shapeId="0">
      <text>
        <r>
          <rPr>
            <sz val="8"/>
            <color indexed="81"/>
            <rFont val="Tahoma"/>
            <family val="2"/>
          </rPr>
          <t>cheltuielile de consultanta, publicitate, audit sunt considerate aferente perioadei si se includ in valoarea activelor corporale pentru amortizare</t>
        </r>
      </text>
    </comment>
  </commentList>
</comments>
</file>

<file path=xl/sharedStrings.xml><?xml version="1.0" encoding="utf-8"?>
<sst xmlns="http://schemas.openxmlformats.org/spreadsheetml/2006/main" count="763" uniqueCount="575">
  <si>
    <t>BILANT</t>
  </si>
  <si>
    <t>N-2</t>
  </si>
  <si>
    <t>N-1</t>
  </si>
  <si>
    <t>N</t>
  </si>
  <si>
    <t>verificare Activ = Capitaluri + Datorii</t>
  </si>
  <si>
    <t>CONTUL DE PROFIT SI PIERDERI</t>
  </si>
  <si>
    <t>Alte venituri din exploatare</t>
  </si>
  <si>
    <t>Cash si echivalente de cash</t>
  </si>
  <si>
    <t>Stocuri</t>
  </si>
  <si>
    <t>Active curente</t>
  </si>
  <si>
    <t>Activ total</t>
  </si>
  <si>
    <t>Datorii curente</t>
  </si>
  <si>
    <t>Capital propriu</t>
  </si>
  <si>
    <t>BILANT - structura (% din total activ)</t>
  </si>
  <si>
    <t>BILANT - modificare relativa</t>
  </si>
  <si>
    <t>CONTUL DE PROFIT SI PIERDERI - modificare relativa</t>
  </si>
  <si>
    <t>Rate de rentabilitate</t>
  </si>
  <si>
    <t>Rate de marja</t>
  </si>
  <si>
    <t>Indicatori de echilibru financiar</t>
  </si>
  <si>
    <t>CF (cash flow)</t>
  </si>
  <si>
    <t>NFR/FR</t>
  </si>
  <si>
    <t>Rate de lichiditate</t>
  </si>
  <si>
    <t>(1)</t>
  </si>
  <si>
    <t>Coeficient al activelor totale</t>
  </si>
  <si>
    <t>Coeficient al activelor curente</t>
  </si>
  <si>
    <t>Coeficient al stocurilor</t>
  </si>
  <si>
    <t>Coeficient al creantelor</t>
  </si>
  <si>
    <t>Coeficient al furnizorilor</t>
  </si>
  <si>
    <t>Coeficient al lichiditatilor</t>
  </si>
  <si>
    <t>Atentie: introduceti date doar in celulele marcate cu culoarea gri. Restul datelor sunt fie predefinite, fie generate automat.</t>
  </si>
  <si>
    <t>Analiza financiara - istoric (bilant, cont de profit si pierdere)</t>
  </si>
  <si>
    <t>Analiza financiara - indicatori</t>
  </si>
  <si>
    <t>Introducerea datelor din bilant</t>
  </si>
  <si>
    <r>
      <rPr>
        <b/>
        <i/>
        <sz val="14"/>
        <rFont val="Wingdings"/>
        <charset val="2"/>
      </rPr>
      <t>þ</t>
    </r>
    <r>
      <rPr>
        <b/>
        <i/>
        <sz val="14"/>
        <rFont val="Times New Roman"/>
        <family val="1"/>
      </rPr>
      <t xml:space="preserve"> Pas 2: utilizarea datelor din situatiile financiare (bilant, cont de profit si pierdere) pentru realizarea analizei financiare</t>
    </r>
  </si>
  <si>
    <t>(2)</t>
  </si>
  <si>
    <t>(3)</t>
  </si>
  <si>
    <t>(4)</t>
  </si>
  <si>
    <t>(5)</t>
  </si>
  <si>
    <t>(6)</t>
  </si>
  <si>
    <t>(7)</t>
  </si>
  <si>
    <t>(8)</t>
  </si>
  <si>
    <t>(9)</t>
  </si>
  <si>
    <t>(10)</t>
  </si>
  <si>
    <t>(11)</t>
  </si>
  <si>
    <t>Anul</t>
  </si>
  <si>
    <t>Factor actualizare</t>
  </si>
  <si>
    <t>Fluxuri de numerar</t>
  </si>
  <si>
    <t xml:space="preserve">(CI) </t>
  </si>
  <si>
    <t xml:space="preserve">(CE) </t>
  </si>
  <si>
    <t>(CNE)</t>
  </si>
  <si>
    <t>(FA)</t>
  </si>
  <si>
    <t>(VACI)</t>
  </si>
  <si>
    <t>(VACE)</t>
  </si>
  <si>
    <t>(VACNE)</t>
  </si>
  <si>
    <t>(VR)</t>
  </si>
  <si>
    <t xml:space="preserve">(FN) </t>
  </si>
  <si>
    <t>(VAFN)</t>
  </si>
  <si>
    <t>(12)</t>
  </si>
  <si>
    <t>(13)</t>
  </si>
  <si>
    <t>Total</t>
  </si>
  <si>
    <t>Rata de actualizare:</t>
  </si>
  <si>
    <t>coloana</t>
  </si>
  <si>
    <t>Fluxul de numerar (FN) este determinat ca diferenţă între încasările şi plăţile de exploatare, în ultimul an luându-se în calcul şi valoarea reziduală.</t>
  </si>
  <si>
    <t>Valoarea actualizată a fluxurilor de numerar (VAFN) din anul t reprezintă fluxul de numerar din anul t actualizat la momentul analizei proiectului (anul 0).</t>
  </si>
  <si>
    <t>Analiza financiara a entitatii pentru ultimele exercitii financiare</t>
  </si>
  <si>
    <t>Solduri intermediare de gestiune</t>
  </si>
  <si>
    <t>Rate de solvabilitate si indatorare</t>
  </si>
  <si>
    <t>(VEx)</t>
  </si>
  <si>
    <t>(CEx)</t>
  </si>
  <si>
    <t>Formula de calcul</t>
  </si>
  <si>
    <t>FR (Fond de rulment )</t>
  </si>
  <si>
    <t>NFR (necesar de fond de rulment)</t>
  </si>
  <si>
    <t>Active curente cu exceptia trezoreriei - Datorii curente cu exceptia trezoreriei</t>
  </si>
  <si>
    <t>TN (trezoreria neta )</t>
  </si>
  <si>
    <t>R_Rfin</t>
  </si>
  <si>
    <t>R_Rextr</t>
  </si>
  <si>
    <t>FR - NFR</t>
  </si>
  <si>
    <t>rata de acoperire a NFR din FR</t>
  </si>
  <si>
    <t>Venituri financiare - Cheltuieli financiare</t>
  </si>
  <si>
    <t>Venituri extraordinare - Cheltuieli extraordinare</t>
  </si>
  <si>
    <t>active curente / datorii curente</t>
  </si>
  <si>
    <t>(active curente - stocuri) / datorii curente</t>
  </si>
  <si>
    <t xml:space="preserve"> lichiditati / datorii curente</t>
  </si>
  <si>
    <t xml:space="preserve">lichiditatea curenta </t>
  </si>
  <si>
    <t xml:space="preserve">lichiditatea intermediara </t>
  </si>
  <si>
    <t>Grad total de indatorare</t>
  </si>
  <si>
    <t>Grad de indatorare pe termen scurt</t>
  </si>
  <si>
    <t>Grad de indatorare pe termen lung</t>
  </si>
  <si>
    <t>Ponderea capitalului propriu in activ</t>
  </si>
  <si>
    <t>Levier</t>
  </si>
  <si>
    <t>Capital propriu / Activ</t>
  </si>
  <si>
    <t>Datorii totale / Activ</t>
  </si>
  <si>
    <t>lei</t>
  </si>
  <si>
    <t>NR. CRT.</t>
  </si>
  <si>
    <t>(RON)</t>
  </si>
  <si>
    <t>an 1</t>
  </si>
  <si>
    <t>an 2</t>
  </si>
  <si>
    <t>an 3</t>
  </si>
  <si>
    <t>an 4</t>
  </si>
  <si>
    <t>Venituri din vanzari produse</t>
  </si>
  <si>
    <t>Venituri din prestari servicii</t>
  </si>
  <si>
    <t>Venituri din vanzari marfuri</t>
  </si>
  <si>
    <t>Venituri din subventii de exploatare aferente cifrei de afaceri nete</t>
  </si>
  <si>
    <t xml:space="preserve">Venituri din subventii pentru investitii </t>
  </si>
  <si>
    <t>Venituri din alte activitati</t>
  </si>
  <si>
    <t>Variatia stocurilor (+ pentru C; - pentru D)</t>
  </si>
  <si>
    <t>Venituri din productia realizata pentru scopuri proprii si capitalizata</t>
  </si>
  <si>
    <t>Total cheltuieli materiale</t>
  </si>
  <si>
    <t>Cheltuieli cu materiile prime si cu materialele consumabile</t>
  </si>
  <si>
    <t xml:space="preserve">Cheltuieli privind marfurile </t>
  </si>
  <si>
    <t>Implementare</t>
  </si>
  <si>
    <t>Pre-
implementare</t>
  </si>
  <si>
    <t>AN (Activ net)</t>
  </si>
  <si>
    <t>Activ total - Datorii totale</t>
  </si>
  <si>
    <t>ACTIVE</t>
  </si>
  <si>
    <t>A.Active necurente</t>
  </si>
  <si>
    <t>1.Active fixe necorporale</t>
  </si>
  <si>
    <t>2.Instalaţii tehnice, mijloace de transport, animale, plantaţii, mobilier, aparatură birotică şi alte active corporale</t>
  </si>
  <si>
    <t>3. Terenuri şi clădiri</t>
  </si>
  <si>
    <t>4. Alte active nefinanciare</t>
  </si>
  <si>
    <t>5. Active financiare necurente (investiţii pe termen lung) peste un an, din care</t>
  </si>
  <si>
    <t xml:space="preserve">                  Titluri de participare </t>
  </si>
  <si>
    <r>
      <t>6. Creante necurente – sume ce urmează a fi încasate după o perioada mai mare de un an</t>
    </r>
    <r>
      <rPr>
        <sz val="11"/>
        <rFont val="Times New Roman"/>
        <family val="1"/>
      </rPr>
      <t xml:space="preserve">,  din care:  </t>
    </r>
  </si>
  <si>
    <t xml:space="preserve">                 Creante  comerciale necurente – sume ce urmează a fi încasate după o perioada mai mare de un an</t>
  </si>
  <si>
    <t>TOTAL ACTIVE NECURENTE</t>
  </si>
  <si>
    <t>B.Active curente</t>
  </si>
  <si>
    <t>1. Stocuri</t>
  </si>
  <si>
    <t>2. Creanţe curente – sume ce urmează a fi încasate într-o perioadă mai mică de un an-</t>
  </si>
  <si>
    <r>
      <t xml:space="preserve">      Creanţe bugetare</t>
    </r>
    <r>
      <rPr>
        <sz val="11"/>
        <rFont val="Times New Roman"/>
        <family val="1"/>
      </rPr>
      <t>, din care:</t>
    </r>
  </si>
  <si>
    <t xml:space="preserve">              Creanţele  bugetului general consolidat </t>
  </si>
  <si>
    <r>
      <t xml:space="preserve">     Creanţe  din operaţiuni cu fonduri externe nerambursabile şi fonduri de la buget </t>
    </r>
    <r>
      <rPr>
        <sz val="11"/>
        <rFont val="Times New Roman"/>
        <family val="1"/>
      </rPr>
      <t>,   din care:</t>
    </r>
  </si>
  <si>
    <t xml:space="preserve">              Sume de primit de la Comisia Europeană / alti donatori </t>
  </si>
  <si>
    <t xml:space="preserve">     Împrumuturi pe termen scurt acordate </t>
  </si>
  <si>
    <t xml:space="preserve">3. Investiţii pe termen scurt </t>
  </si>
  <si>
    <t xml:space="preserve">4. Conturi la trezorerii şi instituţii de credit </t>
  </si>
  <si>
    <t xml:space="preserve">      Conturi la trezorerie, casa în lei </t>
  </si>
  <si>
    <t xml:space="preserve">      Dobândă de încasat, alte valori, avansuri de trezorerie </t>
  </si>
  <si>
    <t xml:space="preserve">      Depozite </t>
  </si>
  <si>
    <t xml:space="preserve">      Conturi la instituţii de credit, BNR, casă în valută  </t>
  </si>
  <si>
    <t xml:space="preserve">      Dobândă de încasat,  avansuri de trezorerie</t>
  </si>
  <si>
    <t xml:space="preserve">5. Conturi de disponibilităţi ale Trezoreriei Centrale şi ale trezoreriilor teritoriale  </t>
  </si>
  <si>
    <t xml:space="preserve">      Dobândă de încasat, alte valori, avansuri de trezorerie</t>
  </si>
  <si>
    <t xml:space="preserve">6. Cheltuieli în avans </t>
  </si>
  <si>
    <t>TOTAL ACTIVE CURENTE</t>
  </si>
  <si>
    <t>TOTAL ACTIVE</t>
  </si>
  <si>
    <t>C. Datorii necurente - sume ce urmeaza a fi platite dupa o perioada mai mare de un an</t>
  </si>
  <si>
    <r>
      <t xml:space="preserve">1. Sume necurente- sume ce urmează a fi  plătite după o perioadă mai mare de un an </t>
    </r>
    <r>
      <rPr>
        <sz val="11"/>
        <color indexed="8"/>
        <rFont val="Times New Roman"/>
        <family val="1"/>
      </rPr>
      <t>,  din care:</t>
    </r>
  </si>
  <si>
    <t xml:space="preserve">     Datorii comerciale </t>
  </si>
  <si>
    <t xml:space="preserve">2. Împrumuturi pe termen lung     </t>
  </si>
  <si>
    <t xml:space="preserve">3. Provizioane  </t>
  </si>
  <si>
    <t>TOTAL DATORII NECURENTE</t>
  </si>
  <si>
    <r>
      <t xml:space="preserve">D. DATORII CURENTE - sume ce urmează a fi plătite </t>
    </r>
    <r>
      <rPr>
        <b/>
        <i/>
        <sz val="11"/>
        <color indexed="8"/>
        <rFont val="Times New Roman"/>
        <family val="1"/>
      </rPr>
      <t xml:space="preserve"> </t>
    </r>
    <r>
      <rPr>
        <b/>
        <sz val="11"/>
        <color indexed="8"/>
        <rFont val="Times New Roman"/>
        <family val="1"/>
      </rPr>
      <t xml:space="preserve"> într-o perioadă de până la un an  </t>
    </r>
  </si>
  <si>
    <r>
      <t>1. Datorii comerciale,  avansuri şi alte decontări</t>
    </r>
    <r>
      <rPr>
        <sz val="11"/>
        <color indexed="8"/>
        <rFont val="Times New Roman"/>
        <family val="1"/>
      </rPr>
      <t xml:space="preserve">  ,  din care:</t>
    </r>
  </si>
  <si>
    <t xml:space="preserve">    Datorii comerciale şi avansuri  , din care:</t>
  </si>
  <si>
    <t xml:space="preserve">         Avansuri  primite </t>
  </si>
  <si>
    <r>
      <t xml:space="preserve">2. Datorii către bugete  </t>
    </r>
    <r>
      <rPr>
        <sz val="11"/>
        <color indexed="8"/>
        <rFont val="Times New Roman"/>
        <family val="1"/>
      </rPr>
      <t>, din care:</t>
    </r>
  </si>
  <si>
    <t xml:space="preserve">    Datoriile  instituţiilor publice către bugete </t>
  </si>
  <si>
    <t xml:space="preserve">    Contribuţii sociale    </t>
  </si>
  <si>
    <t xml:space="preserve">     Sume datorate bugetului din Fonduri externe nerambursabile </t>
  </si>
  <si>
    <t>3. Datorii din operaţiuni cu Fonduri externe nerambursabile şi fonduri de la buget, alte datorii către alte organisme internaţionale, din care:</t>
  </si>
  <si>
    <t xml:space="preserve">    Sume datorate Comisiei Europene / alti donatori </t>
  </si>
  <si>
    <t xml:space="preserve">4. Împrumuturi pe termen scurt - sume ce urmează a fi  plătite într-o perioadă de până la  un an  </t>
  </si>
  <si>
    <r>
      <t>5. Împrumuturi pe termen lung – sume ce urmează</t>
    </r>
    <r>
      <rPr>
        <sz val="11"/>
        <color indexed="8"/>
        <rFont val="Times New Roman"/>
        <family val="1"/>
      </rPr>
      <t xml:space="preserve"> </t>
    </r>
    <r>
      <rPr>
        <b/>
        <sz val="11"/>
        <color indexed="8"/>
        <rFont val="Times New Roman"/>
        <family val="1"/>
      </rPr>
      <t xml:space="preserve">a fi  plătite în cursul exerciţiului curent  </t>
    </r>
  </si>
  <si>
    <t xml:space="preserve">6. Salariile angajaţilor </t>
  </si>
  <si>
    <r>
      <t>7. Alte drepturi cuvenite  altor categorii de persoane (pensii, indemnizaţii de şomaj, burse)</t>
    </r>
    <r>
      <rPr>
        <sz val="11"/>
        <color indexed="8"/>
        <rFont val="Times New Roman"/>
        <family val="1"/>
      </rPr>
      <t>, din care:</t>
    </r>
  </si>
  <si>
    <t xml:space="preserve">    Pensii, indemnizaţii de şomaj, burse </t>
  </si>
  <si>
    <t xml:space="preserve">8. Venituri în avans </t>
  </si>
  <si>
    <t xml:space="preserve">9. Provizioane   </t>
  </si>
  <si>
    <t>TOTAL DATORII CURENTE</t>
  </si>
  <si>
    <t xml:space="preserve">TOTAL DATORII </t>
  </si>
  <si>
    <t xml:space="preserve">ACTIVE NETE = TOTAL ACTIVE  – TOTAL DATORII = CAPITALURI PROPRII   </t>
  </si>
  <si>
    <t>E. CAPITALURI PROPRII</t>
  </si>
  <si>
    <r>
      <t xml:space="preserve">1. Rezerve, fonduri  </t>
    </r>
    <r>
      <rPr>
        <sz val="11"/>
        <color indexed="8"/>
        <rFont val="Times New Roman"/>
        <family val="1"/>
      </rPr>
      <t xml:space="preserve"> </t>
    </r>
  </si>
  <si>
    <t>2. Rezultatul reportat (sold creditor)</t>
  </si>
  <si>
    <t>3. Rezultatul reportat (sold debitor)</t>
  </si>
  <si>
    <t>4. Rezultatul patrimonial al exercitiului (sold creditor)</t>
  </si>
  <si>
    <t>5. Rezultatul patrimonial al exercitiului (sold debitor)</t>
  </si>
  <si>
    <t xml:space="preserve">TOTAL CAPITALURI PROPRII    </t>
  </si>
  <si>
    <t>TOTAL CAPITALURI PROPRII SI DATORII</t>
  </si>
  <si>
    <t xml:space="preserve">VENITURI OPERATIONALE </t>
  </si>
  <si>
    <t xml:space="preserve">1. Venituri din impozite, taxe, contribuţii de asigurări şi alte venituri ale bugetelor </t>
  </si>
  <si>
    <t xml:space="preserve">2. Venituri din activităţi economice                                              </t>
  </si>
  <si>
    <t xml:space="preserve">3. Finantări, subvenţii, transferuri, alocaţii bugetare cu destinaţie specială </t>
  </si>
  <si>
    <t xml:space="preserve">4. Alte venituri operaţionale </t>
  </si>
  <si>
    <t xml:space="preserve">TOTAL VENITURI OPERAŢIONALE </t>
  </si>
  <si>
    <t>CHELTUIELI  OPERAŢIONALE</t>
  </si>
  <si>
    <t xml:space="preserve">1. Salariile şi contribuţiile sociale aferente angajaţilor </t>
  </si>
  <si>
    <t xml:space="preserve">2. Subventii şi transferuri </t>
  </si>
  <si>
    <t>3. Stocuri, consumabile, lucrări şi servicii executate de terţi</t>
  </si>
  <si>
    <t xml:space="preserve">4. Cheltuieli de capital, amortizări şi provizioane </t>
  </si>
  <si>
    <t>5. Alte cheltuieli operaţionale</t>
  </si>
  <si>
    <t>TOTAL CHELTUIELI OPERAŢIONALE</t>
  </si>
  <si>
    <t xml:space="preserve">REZULTATUL DIN ACTIVITATEA OPERAŢIONALĂ </t>
  </si>
  <si>
    <t xml:space="preserve"> -- EXCEDENT</t>
  </si>
  <si>
    <t xml:space="preserve"> -- DEFICIT</t>
  </si>
  <si>
    <t>VENITURI FINANCIARE</t>
  </si>
  <si>
    <t>CHELTUIELI FINANCIARE</t>
  </si>
  <si>
    <t>REZULTATUL DIN ACTIVITATEA FINANCIARĂ</t>
  </si>
  <si>
    <t xml:space="preserve">REZULTATUL DIN ACTIVITATEA CURENTĂ </t>
  </si>
  <si>
    <t>VENITURI EXTRAORDINARE</t>
  </si>
  <si>
    <t>CHELTUIELI  EXTRAORDINARE</t>
  </si>
  <si>
    <t xml:space="preserve">REZULTATUL DIN ACTIVITATEA EXTRAORDINARĂ </t>
  </si>
  <si>
    <t>VENITURI TOTALE</t>
  </si>
  <si>
    <t>CHELTUIELI TOTALE</t>
  </si>
  <si>
    <t xml:space="preserve">REZULTATUL PATRIMONIAL AL EXERCIŢIULUI </t>
  </si>
  <si>
    <t>Active necurente</t>
  </si>
  <si>
    <t>Creanţe curente – sume ce urmează a fi încasate într-o perioadă mai mică de un an-</t>
  </si>
  <si>
    <t xml:space="preserve">Cheltuieli în avans </t>
  </si>
  <si>
    <t>Datorii comerciale,  avansuri şi alte decontări</t>
  </si>
  <si>
    <t>Datorii către bugete</t>
  </si>
  <si>
    <t>Datorii din operaţiuni cu Fonduri externe nerambursabile şi fonduri de la buget, alte datorii către alte organisme internaţionale, din care:</t>
  </si>
  <si>
    <t xml:space="preserve">Împrumuturi pe termen scurt - sume ce urmează a fi  plătite într-o perioadă de până la  un an  </t>
  </si>
  <si>
    <t xml:space="preserve">Împrumuturi pe termen lung – sume ce urmează a fi  plătite în cursul exerciţiului curent  </t>
  </si>
  <si>
    <t xml:space="preserve">Salariile angajaţilor </t>
  </si>
  <si>
    <t>Alte drepturi cuvenite  altor categorii de persoane (pensii, indemnizaţii de şomaj, burse), din care:</t>
  </si>
  <si>
    <t xml:space="preserve">Venituri în avans </t>
  </si>
  <si>
    <t xml:space="preserve">Provizioane   </t>
  </si>
  <si>
    <t>Datorii necurente</t>
  </si>
  <si>
    <t>Sume necurente- sume ce urmează a fi  plătite după o perioadă mai mare de un an ,  din care:</t>
  </si>
  <si>
    <t xml:space="preserve">Împrumuturi pe termen lung     </t>
  </si>
  <si>
    <t xml:space="preserve">Provizioane  </t>
  </si>
  <si>
    <t>CONTUL DE PROFIT SI PIERDERI -% in venituri operationale</t>
  </si>
  <si>
    <t>CONTUL DE PROFIT SI PIERDERE - STRUCTURA 
(% IN V/CH)</t>
  </si>
  <si>
    <t>PONDERE VENITURI IN TOTAL VENITURI</t>
  </si>
  <si>
    <t xml:space="preserve">Venituri din impozite, taxe, contribuţii de asigurări şi alte venituri ale bugetelor </t>
  </si>
  <si>
    <t xml:space="preserve">Venituri din activităţi economice                                              </t>
  </si>
  <si>
    <t xml:space="preserve">Finantări, subvenţii, transferuri, alocaţii bugetare cu destinaţie specială </t>
  </si>
  <si>
    <t xml:space="preserve">Alte venituri operaţionale </t>
  </si>
  <si>
    <t>PONDERE CHELTUIELI IN TOTAL CHELTUIELI</t>
  </si>
  <si>
    <t xml:space="preserve">Salariile şi contribuţiile sociale aferente angajaţilor </t>
  </si>
  <si>
    <t xml:space="preserve">Subventii şi transferuri </t>
  </si>
  <si>
    <t>Stocuri, consumabile, lucrări şi servicii executate de terţi</t>
  </si>
  <si>
    <t xml:space="preserve">Cheltuieli de capital, amortizări şi provizioane </t>
  </si>
  <si>
    <t>Alte cheltuieli operaţionale</t>
  </si>
  <si>
    <t>Capital propriu + Datorii noncurente - Active necurente</t>
  </si>
  <si>
    <t>Venituri operationale - Cheltuieli  operationale</t>
  </si>
  <si>
    <t>Rezultat din activitatea operationala + Rezultat din activitatea financiara</t>
  </si>
  <si>
    <t>Rezultat din activitatea curenta + Rezultat din activitatea extraordinara</t>
  </si>
  <si>
    <t>R_Roper</t>
  </si>
  <si>
    <t>Rezultat operational / venituri operationale</t>
  </si>
  <si>
    <t>Rezultat financiar / venituri operationale</t>
  </si>
  <si>
    <t>R_Rcrt</t>
  </si>
  <si>
    <t>Rezultat curent / venituri operationale</t>
  </si>
  <si>
    <t>Rezultat extraordinar / venituri operationale</t>
  </si>
  <si>
    <t>R_Rpatr</t>
  </si>
  <si>
    <t>Rezultat patrimonial / venituri operationale</t>
  </si>
  <si>
    <t>Coeficient de proportionalitate fata de veniturile operationale</t>
  </si>
  <si>
    <t>Active totale / Venituri operationale</t>
  </si>
  <si>
    <t>Coeficient al activelor necurente</t>
  </si>
  <si>
    <t>Active necurente / Venituri operationale</t>
  </si>
  <si>
    <t>Active curente / Venituri operationale</t>
  </si>
  <si>
    <t>Stocuri / Venituri operationale</t>
  </si>
  <si>
    <t>Creante / Venituri operationale</t>
  </si>
  <si>
    <t>Furnizori / Venituri operationale</t>
  </si>
  <si>
    <t>Lichiditati / Venituri operationale</t>
  </si>
  <si>
    <t>lichiditatea la vedere (imediata)</t>
  </si>
  <si>
    <t>Datorii necurente / Capital propriu</t>
  </si>
  <si>
    <t>Datorii necurente / Activ</t>
  </si>
  <si>
    <t>Datorii curente / Activ</t>
  </si>
  <si>
    <t>an 0</t>
  </si>
  <si>
    <t>PROIECŢIA VENITURILOR ŞI CHELTUIELILOR -- total intreprindere</t>
  </si>
  <si>
    <t>Beneficiarul va realiza proiectia trimestriala a veniturilor si cheltuielilor pentru perioada de implementare a investitiei (pe numarul de ani pt care gandeste proiectul, nu este obligatorie completarea pentru toti )anii</t>
  </si>
  <si>
    <t>CATEGORIA DE VENITURI/CHELTUEILI</t>
  </si>
  <si>
    <t>pre implementare</t>
  </si>
  <si>
    <t>Operare</t>
  </si>
  <si>
    <t>Total an 1</t>
  </si>
  <si>
    <t>Total an 2</t>
  </si>
  <si>
    <t>Total an 3</t>
  </si>
  <si>
    <t>Total an 4</t>
  </si>
  <si>
    <t>trim 1</t>
  </si>
  <si>
    <t>trim 2</t>
  </si>
  <si>
    <t>trim 3</t>
  </si>
  <si>
    <t>trim 4</t>
  </si>
  <si>
    <t>Anexa 2 A - Proiectia veniturilor</t>
  </si>
  <si>
    <t>Total venituri din exploatare</t>
  </si>
  <si>
    <t>Venituri din interese de participare</t>
  </si>
  <si>
    <t>Venituri din investitii si imprumuturi care fac parte din activele imobilizate</t>
  </si>
  <si>
    <t>Venituri din dobanzi</t>
  </si>
  <si>
    <t>Alte venituri financiare (din diferente de curs valutar, din sconturi obtinute, din investitii financiare pe termen scurt, din investitii financiare cedate, alte venituri financiare)</t>
  </si>
  <si>
    <t>Total venituri financiare</t>
  </si>
  <si>
    <t>Venituri extraordinare</t>
  </si>
  <si>
    <t>TOTAL VENITURI</t>
  </si>
  <si>
    <t>Anexa 2 B - Proiectia cheltuielilor</t>
  </si>
  <si>
    <t>Alte cheltuieli materiale</t>
  </si>
  <si>
    <t>Alte cheltuieli externe (cu energia si apa)</t>
  </si>
  <si>
    <t>Salarii si indemnizatii</t>
  </si>
  <si>
    <t>Cheltuieli cu asigurarile si protectia sociala  (22,537%)</t>
  </si>
  <si>
    <t>Total cheltuieli cu personalul</t>
  </si>
  <si>
    <t>Ajustari de valoare privind imobilizarile corporale si necorporale (amortizare si depreciere)</t>
  </si>
  <si>
    <t>Ajustari de valoare privind activele circulante</t>
  </si>
  <si>
    <t>Ajustari privind provizioanele</t>
  </si>
  <si>
    <t>Alte cheltuieli de exploatare (prestatii externe, alte impozite, taxe si varsaminte asimilate, alte cheltuieli)</t>
  </si>
  <si>
    <t>Total cheltuieli exploatare</t>
  </si>
  <si>
    <t>Cheltuielile privind dobanzile</t>
  </si>
  <si>
    <r>
      <t xml:space="preserve">     La imprumut - </t>
    </r>
    <r>
      <rPr>
        <i/>
        <sz val="10"/>
        <rFont val="Times New Roman"/>
        <family val="1"/>
      </rPr>
      <t>cofinantare la proiect</t>
    </r>
  </si>
  <si>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</si>
  <si>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</si>
  <si>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</si>
  <si>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cheltuieli financiare</t>
  </si>
  <si>
    <t>Cheltuieli extraordinare</t>
  </si>
  <si>
    <t>TOTAL CHELTUIELI</t>
  </si>
  <si>
    <t>PROIECŢIA CONTULUI DE PROFIT ŞI PIERDERE -- TOTAL INTREPRINDERE IN PERIOADA DE IMPLEMENTARE A PROIECTULUI</t>
  </si>
  <si>
    <t>(lei)</t>
  </si>
  <si>
    <t>Nr. Crt.</t>
  </si>
  <si>
    <t>CATEGORIA</t>
  </si>
  <si>
    <t>VENITURI DIN EXPLOATARE</t>
  </si>
  <si>
    <t xml:space="preserve">Cifra de afaceri </t>
  </si>
  <si>
    <t>Venituri  din productia realizata pentru scopuri proprii si capitalizata</t>
  </si>
  <si>
    <t>CHELTUIELI DE EXPLOATARE</t>
  </si>
  <si>
    <t xml:space="preserve">Cheltuieli materiale – total </t>
  </si>
  <si>
    <t>Cheltuieli cu personalul – total</t>
  </si>
  <si>
    <t>Ajustari de valoare si provizioane - total</t>
  </si>
  <si>
    <t>Total cheltuieli de exploatare</t>
  </si>
  <si>
    <t>Rezultatul din exploatare</t>
  </si>
  <si>
    <t>Cheltuieli cu amortizarile</t>
  </si>
  <si>
    <t>TOTAL VENITURI FINANCIARE</t>
  </si>
  <si>
    <t>CHELTUIELI FINANCIARE DIN CARE</t>
  </si>
  <si>
    <t>Alte cheltuieli financiare</t>
  </si>
  <si>
    <t xml:space="preserve">Total cheltuieli financiare </t>
  </si>
  <si>
    <t>Rezultatul financiar</t>
  </si>
  <si>
    <t>Rezultat curent</t>
  </si>
  <si>
    <t>REZULTATUL BRUT AL EXERCIŢIULUI FINANCIAR</t>
  </si>
  <si>
    <t>Impozit pe profit/cifra de afaceri</t>
  </si>
  <si>
    <t>REZULTATUL NET AL EXERCIŢIULUI FINANCIAR</t>
  </si>
  <si>
    <t>PROIECTIA FLUXULUI DE NUMERAR LA NIVEL DE FIRMA CU AJUTOR NERAMBURSABIL
(perioada de operare si intretinere a investitiei)</t>
  </si>
  <si>
    <t>ACTIVITATEA DE FINANTARE</t>
  </si>
  <si>
    <t>INCASARI DIN ACTIVITATEA DE FINANTARE</t>
  </si>
  <si>
    <t>Aport la capitalul societatii  (imprumuturi de la actionari/asociati)</t>
  </si>
  <si>
    <t>Credite pe termen lung, din care</t>
  </si>
  <si>
    <t>2.1.</t>
  </si>
  <si>
    <t>Imprumut pentru realizarea investitiei</t>
  </si>
  <si>
    <t>2.2.</t>
  </si>
  <si>
    <t>Alte Credite pe termen mediu si lung, leasinguri, alte datorii financiare</t>
  </si>
  <si>
    <t>Credite pe termen scurt</t>
  </si>
  <si>
    <t xml:space="preserve"> Ajutor nerambursabil (inclusiv avans)</t>
  </si>
  <si>
    <t>Total intrari de lichiditati din activitatea de finantare</t>
  </si>
  <si>
    <t>PLATI DIN ACTIVITATEA DE FINANTARE</t>
  </si>
  <si>
    <t xml:space="preserve">Rambursari de Credite pe termen mediu si lung, din care:  </t>
  </si>
  <si>
    <r>
      <t xml:space="preserve">      Rate la imprumut -</t>
    </r>
    <r>
      <rPr>
        <i/>
        <sz val="10"/>
        <rFont val="Times New Roman"/>
        <family val="1"/>
      </rPr>
      <t xml:space="preserve"> cofinantare la proiect</t>
    </r>
  </si>
  <si>
    <t xml:space="preserve">      Rate la alte credite pe termen mediu si lung, leasinguri, alte datorii financ.</t>
  </si>
  <si>
    <t>Rambursari de credite pe termen scurt</t>
  </si>
  <si>
    <t>Dividende (inclusiv impozitele aferente)</t>
  </si>
  <si>
    <t>Total iesiri de lichiditati din activitatea finantare</t>
  </si>
  <si>
    <t>Flux de lichiditati din activitatea de  finantare</t>
  </si>
  <si>
    <t>ACTIVITATEA DE INVESTITII</t>
  </si>
  <si>
    <t>INCASARI DIN ACTIVITATEA DE INVESTITII</t>
  </si>
  <si>
    <t>Vanzari de active, incl TVA</t>
  </si>
  <si>
    <t>Total intrari de lichididati din activitatea de investitii</t>
  </si>
  <si>
    <t>PLATI DIN ACTIVITATEA DE INVESTITII</t>
  </si>
  <si>
    <t xml:space="preserve">Achizitii de active fixe corporale, incl TVA </t>
  </si>
  <si>
    <t>Achizitii de active fixe necorporale, incl TVA</t>
  </si>
  <si>
    <t>Cresterea investitiilor in curs (esalonat cf. Grafic realizare)</t>
  </si>
  <si>
    <t>Total iesiri de lichididati din activitatea de investitii</t>
  </si>
  <si>
    <t>Flux de lichiditati din activitatea de  investitii</t>
  </si>
  <si>
    <t>Flux de lichiditati din activitatea de investitii si finantare</t>
  </si>
  <si>
    <t>ACTIVITATEA DE EXPLOATARE</t>
  </si>
  <si>
    <t>INCASARI DIN ACTIVITATEA DE EXPLOATARE</t>
  </si>
  <si>
    <t>Venituri din exploatare, incl TVA</t>
  </si>
  <si>
    <t>11.2.</t>
  </si>
  <si>
    <t>11.3.</t>
  </si>
  <si>
    <t>11.4.</t>
  </si>
  <si>
    <t>11.5.</t>
  </si>
  <si>
    <t>11.6.</t>
  </si>
  <si>
    <t>11.7.</t>
  </si>
  <si>
    <t>11.8.</t>
  </si>
  <si>
    <t>11.9.</t>
  </si>
  <si>
    <t>12.</t>
  </si>
  <si>
    <t>Venituri financiare</t>
  </si>
  <si>
    <t>12.1.</t>
  </si>
  <si>
    <t>12.2.</t>
  </si>
  <si>
    <t>12.3.</t>
  </si>
  <si>
    <t>12.4.</t>
  </si>
  <si>
    <t xml:space="preserve">Alte venituri financiare </t>
  </si>
  <si>
    <t>13.</t>
  </si>
  <si>
    <t>Total intrari de lichiditati din activitatea de exploatare</t>
  </si>
  <si>
    <t>PLATI DIN ACTIVITATEA DE EXPLOATARE</t>
  </si>
  <si>
    <t>Cheltuieli din exploatare, incl TVA</t>
  </si>
  <si>
    <t>Cheltuieli financiare</t>
  </si>
  <si>
    <t>24.</t>
  </si>
  <si>
    <t>26.</t>
  </si>
  <si>
    <t>Total iesiri de lichiditati din activitatea de exploatare</t>
  </si>
  <si>
    <t>Flux de lichiditati brut din activitatea de  exploatare</t>
  </si>
  <si>
    <t>Flux de lichiditati total brut inainte de plati pentru impozit pe profit /cifra de afaceri si ajustare TVA</t>
  </si>
  <si>
    <t>27.</t>
  </si>
  <si>
    <t>Plati TVA</t>
  </si>
  <si>
    <t>28.</t>
  </si>
  <si>
    <t>Rambursari TVA</t>
  </si>
  <si>
    <t>29.</t>
  </si>
  <si>
    <t xml:space="preserve">Plati/incasari pentru impozite si taxe  </t>
  </si>
  <si>
    <t xml:space="preserve">Flux de lichiditati net din activitatea de exploatare </t>
  </si>
  <si>
    <t>FLUX DE LICHIDITATI (CASH FLOW)</t>
  </si>
  <si>
    <t xml:space="preserve">Flux de lichiditati net al perioadei </t>
  </si>
  <si>
    <t>Disponibil de numerar al perioadei precedente</t>
  </si>
  <si>
    <t xml:space="preserve">Disponibil de numerar la sfarsitul perioadei </t>
  </si>
  <si>
    <t>CONTUL DE REZULTAT PATRIMONIAL</t>
  </si>
  <si>
    <t>Analiza financiara a UAT</t>
  </si>
  <si>
    <r>
      <t>variatia (</t>
    </r>
    <r>
      <rPr>
        <sz val="12"/>
        <color theme="1"/>
        <rFont val="Symbol"/>
        <family val="1"/>
        <charset val="2"/>
      </rPr>
      <t>D</t>
    </r>
    <r>
      <rPr>
        <sz val="12"/>
        <color theme="1"/>
        <rFont val="Times New Roman"/>
        <family val="1"/>
      </rPr>
      <t>) TN</t>
    </r>
  </si>
  <si>
    <r>
      <rPr>
        <b/>
        <u/>
        <sz val="10"/>
        <color rgb="FF00B050"/>
        <rFont val="Times New Roman"/>
        <family val="1"/>
      </rPr>
      <t>Interpretare</t>
    </r>
    <r>
      <rPr>
        <sz val="10"/>
        <color rgb="FF00B050"/>
        <rFont val="Times New Roman"/>
        <family val="1"/>
      </rPr>
      <t xml:space="preserve">
Acest set indicatori se utilizeaza pentru a identifica probleme posibile generate de dezechilibre la nivelul resurselor si utilizarilor pe termen lung / scurt, astfel se apreciaza favorabil:
==&gt; cresterea activului net
==&gt; marimea pozitiva (si in crestere) a fondului de rulment
==&gt; acoperirea necesarului de find de rulment din fond de rulment (FR&gt;NFR; TN&gt;0; NFR/FR&gt;1)
==&gt; cash flow pozitiv</t>
    </r>
  </si>
  <si>
    <r>
      <rPr>
        <b/>
        <u/>
        <sz val="10"/>
        <color rgb="FF00B050"/>
        <rFont val="Times New Roman"/>
        <family val="1"/>
      </rPr>
      <t>Interpretare</t>
    </r>
    <r>
      <rPr>
        <sz val="10"/>
        <color rgb="FF00B050"/>
        <rFont val="Times New Roman"/>
        <family val="1"/>
      </rPr>
      <t xml:space="preserve">
Acest set indicatori se utilizeaza pentru a analiza performanta inregistrata de entitate; astfel se apreciaza favorabil:
==&gt; cresterea veniturilor operationale 
==&gt; cresterea rezultatului din activitatea operationala (care indica o crestere mai mare a veniturilor operationale fata de cresterea cheltuielilor operationale)
==&gt; cresterea altor rezultate - din activitatea financiara, din activitatea extraordinara (care indica o crestere mai mare a anumitor categorii de venituri fata de cresterea acelorasi categorii de cheltuieli)
==&gt; cresterea rezultatului patrimonial (care indica o performanta superioara a entitatii fata de anul anterior)
Observatii: scaderea anumitor indicatori trebuie interpretata in contextul respectiv si in corelatie cu alti indicatori</t>
    </r>
  </si>
  <si>
    <r>
      <rPr>
        <b/>
        <u/>
        <sz val="10"/>
        <color rgb="FF00B050"/>
        <rFont val="Times New Roman"/>
        <family val="1"/>
      </rPr>
      <t>Interpretare</t>
    </r>
    <r>
      <rPr>
        <sz val="10"/>
        <color rgb="FF00B050"/>
        <rFont val="Times New Roman"/>
        <family val="1"/>
      </rPr>
      <t xml:space="preserve">
Acest set indicatori se utilizeaza pentru a interpreta evolutia riscului de lipsa de lichiditati la nivel de entitate; astfel, in general, se apreciaza favorabil:
==&gt; cresterea ratelor de lichiditate</t>
    </r>
  </si>
  <si>
    <r>
      <rPr>
        <b/>
        <u/>
        <sz val="10"/>
        <color rgb="FF00B050"/>
        <rFont val="Times New Roman"/>
        <family val="1"/>
      </rPr>
      <t>Interpretare</t>
    </r>
    <r>
      <rPr>
        <sz val="10"/>
        <color rgb="FF00B050"/>
        <rFont val="Times New Roman"/>
        <family val="1"/>
      </rPr>
      <t xml:space="preserve">
Acest set indicatori se utilizeaza pentru a analiza riscul de solvabilitatea si de indatorare; astfel se apreciaza favorabil:
==&gt; cresterea ponderii capitalului propriu in pasiv
==&gt; scaderea levierului
==&gt; scaderea gradului de indatorare</t>
    </r>
  </si>
  <si>
    <t>Indicatori specifici</t>
  </si>
  <si>
    <t>Venituri totale incasate / Venituri totale programate</t>
  </si>
  <si>
    <t>Grad de realizare a veniturilor totale</t>
  </si>
  <si>
    <t>Grad de realizare a veniturilor proprii</t>
  </si>
  <si>
    <t>Venituri proprii incasate / Venituri proprii programate</t>
  </si>
  <si>
    <t>Grad de finantare din veniturile proprii</t>
  </si>
  <si>
    <t>Venituri proprii incasate inclusiv cote defalcate din impozitul pe venit / Venituri totale incasate</t>
  </si>
  <si>
    <t>Venituri proprii incasate / Venituri totale incasate</t>
  </si>
  <si>
    <t>Venituri proprii incasate per capita</t>
  </si>
  <si>
    <t>Venituri proprii incasate inclusiv cote defalcate din impozitul pe venit/ Numar locuitori</t>
  </si>
  <si>
    <t>Gradul de realizare al impozitelor pe proprietate</t>
  </si>
  <si>
    <t>Impozite pe proprietate incasate / Impozite pe proprietate programate</t>
  </si>
  <si>
    <t>Grad de dependenta fata de bugetul de stat</t>
  </si>
  <si>
    <t>Incasari din surse primite de la bugetul de stat / Total incasari</t>
  </si>
  <si>
    <t>Gradul de autonomie decizionala</t>
  </si>
  <si>
    <t>Venituri depersonalizate incasate / Total incasari</t>
  </si>
  <si>
    <t>INDICATORI DE VENITURI</t>
  </si>
  <si>
    <t>INDICATORI DE CHELTUIELI</t>
  </si>
  <si>
    <t>Rigiditatea cheltuielilor</t>
  </si>
  <si>
    <t>Plati aferente ch de personal / Total plati</t>
  </si>
  <si>
    <t>Plati de functionare / Total plati</t>
  </si>
  <si>
    <t>Plati de dezvoltare / Total plati</t>
  </si>
  <si>
    <t>Ponderea platilor de functionare</t>
  </si>
  <si>
    <t xml:space="preserve">Ponderea platilor de dezvoltare </t>
  </si>
  <si>
    <t>Ponderea serviciului datoriei publice locale</t>
  </si>
  <si>
    <t>Plati restante, dupa termen</t>
  </si>
  <si>
    <t xml:space="preserve"> &lt; 30 zile</t>
  </si>
  <si>
    <t xml:space="preserve"> 30-90 zile</t>
  </si>
  <si>
    <t xml:space="preserve"> 90-120 zile</t>
  </si>
  <si>
    <t xml:space="preserve"> &gt;120 zile</t>
  </si>
  <si>
    <t>Plati restante, dupa natura creditorului</t>
  </si>
  <si>
    <t>catre creditori din operatiuni comerciale (furnizori)</t>
  </si>
  <si>
    <t>catre salariati</t>
  </si>
  <si>
    <t>catre bugetul general consolidat</t>
  </si>
  <si>
    <t>imprumuturi nerambursate la scadenta</t>
  </si>
  <si>
    <t>dobanzi restante</t>
  </si>
  <si>
    <t>INFORMATII SUPLIMENTARE</t>
  </si>
  <si>
    <t xml:space="preserve">Venituri totale incasate </t>
  </si>
  <si>
    <t>Venituri proprii incasate</t>
  </si>
  <si>
    <t>Venituri proprii programate</t>
  </si>
  <si>
    <t xml:space="preserve">Venituri proprii incasate inclusiv cote defalcate din impozitul pe venit </t>
  </si>
  <si>
    <t>Numar locuitori</t>
  </si>
  <si>
    <t>Impozite pe proprietate incasate</t>
  </si>
  <si>
    <t>Impozite pe proprietate programate</t>
  </si>
  <si>
    <t>Incasari din surse primite de la bugetul de stat</t>
  </si>
  <si>
    <t>Plati aferente ch de personal</t>
  </si>
  <si>
    <t>Venituri depersonalizate incasate (suma veniturilor proprii, inclusiv sume defalcate din TVA pentru echilibrarea bugetelor locale)</t>
  </si>
  <si>
    <t>Plati de functionare</t>
  </si>
  <si>
    <t>Plati de dezvoltare</t>
  </si>
  <si>
    <t>Serviciului datoriei publice locale</t>
  </si>
  <si>
    <t>Venituri totale programate</t>
  </si>
  <si>
    <t>Serviciul datoriei publice locale / Total plati</t>
  </si>
  <si>
    <t>Ponderea datoriei publice locale</t>
  </si>
  <si>
    <t>Venituri proprii prevazute in lege diminuate cu veniturile din valorificarea unor bunuri</t>
  </si>
  <si>
    <t>SEMNALIZARE DIFICULTATE</t>
  </si>
  <si>
    <t>marime an N</t>
  </si>
  <si>
    <t>valori prag</t>
  </si>
  <si>
    <t>semn de dificultate</t>
  </si>
  <si>
    <t>un grad scazut de realizare a veniturilor totale</t>
  </si>
  <si>
    <t>un grad scazut de realizare a veniturilor proprii</t>
  </si>
  <si>
    <t xml:space="preserve">un grad scazut de finantare din venituri proprii </t>
  </si>
  <si>
    <t>un grad scazut de autofinantare</t>
  </si>
  <si>
    <t>un nivel scazut al veniturilor proprii incasate per capita</t>
  </si>
  <si>
    <t>un grad scazut de realizare a impozitelor pe proprietate</t>
  </si>
  <si>
    <t>un grad scazut de autonomie decizionala</t>
  </si>
  <si>
    <t>pondere ridicata a serviciului datoriei publice</t>
  </si>
  <si>
    <t>pondere scazuta a platilor de dezvoltare</t>
  </si>
  <si>
    <t>pondere  ridicata a platilor de functionare</t>
  </si>
  <si>
    <t>o rigiditate ridicata a cheltuielillor</t>
  </si>
  <si>
    <t>o pondere  ridicata a datoriei publice locale in veniturile proprii</t>
  </si>
  <si>
    <t>un grad  ridicat de dependenta fata de bugetul de stat</t>
  </si>
  <si>
    <t>Cheltuieli de capital</t>
  </si>
  <si>
    <t>Cheltuieli de capital / Total plati</t>
  </si>
  <si>
    <t>Cheltuieli de capital / Venituri proprii incasate</t>
  </si>
  <si>
    <t>o pondere scazuta a cheltuielilor de capital in veniturile proprii</t>
  </si>
  <si>
    <t>Grad de autofinantare</t>
  </si>
  <si>
    <t xml:space="preserve">Ponderea cheltuielilor de capital in venituri proprii </t>
  </si>
  <si>
    <t>Ponderea cheltuielilor de capital in venituri proprii</t>
  </si>
  <si>
    <t>Introducerea datelor din situatiile financiare (bilant, cont de rezultat patrimonial)</t>
  </si>
  <si>
    <r>
      <rPr>
        <b/>
        <u/>
        <sz val="10"/>
        <color rgb="FF00B050"/>
        <rFont val="Times New Roman"/>
        <family val="1"/>
      </rPr>
      <t>Interpretare</t>
    </r>
    <r>
      <rPr>
        <sz val="10"/>
        <color rgb="FF00B050"/>
        <rFont val="Times New Roman"/>
        <family val="1"/>
      </rPr>
      <t xml:space="preserve">
Acest set de indicatori se utilizeaza pentru a interpreta eficienta  inregistrata de entitate; astfel se apreciaza favorabil:
==&gt; cresterea ratelor de marja (care indica o crestere superioara a rezultatelor entitatii fata de cresterea veniturilor operationale)</t>
    </r>
  </si>
  <si>
    <r>
      <rPr>
        <b/>
        <u/>
        <sz val="10"/>
        <color rgb="FF00B050"/>
        <rFont val="Times New Roman"/>
        <family val="1"/>
      </rPr>
      <t>Interpretare</t>
    </r>
    <r>
      <rPr>
        <sz val="10"/>
        <color rgb="FF00B050"/>
        <rFont val="Times New Roman"/>
        <family val="1"/>
      </rPr>
      <t xml:space="preserve">
Acest set indicatori se utilizeaza pentru a analiza caracteristicile veniturilor si cheltuielilor; astfel se apreciaza favorabil:
==&gt;  un grad ridicat de realizare a veniturilor (totale, proprii); cresterea acestuia
==&gt;  un grad ridicat de finantare din venituri proprii ; cresterea acestuia
==&gt; un nivel ridicat al veniturilor proprii per capita; cresterea acestuia
==&gt; un grad ridicat de realizare a impozitelor pe proprietate si de autonomie decizionala; cresterea acestuia
==&gt; un grad scazut de dependenta fata de bugetul de stat; scaderea acestuia
==&gt; o pondere scazuta a datoriei publice locale in veniturile proprii; scaderea acesteia
==&gt; o rigiditate scazuta a cheltuielillor; scaderea acesteia
==&gt; o pondere mai scazuta a platilor de functionare, in favoarea unei ponderi mai mari a platilor de dezvoltare; scaderea acesteia
==&gt; pondere scazuta a serviciului datoriei publice; scaderea acesteia</t>
    </r>
  </si>
  <si>
    <t>Introduceti in tabelul de mai jos informatiile solicitate, preluate din Contul de executie bugetara</t>
  </si>
  <si>
    <t>lichiditate scazuta</t>
  </si>
  <si>
    <t>Lichiditate curenta</t>
  </si>
  <si>
    <t>INDICATORI - insolventa</t>
  </si>
  <si>
    <t>datorii mai vechi de 120 de zile reprezentand peste  50% din bugetul general</t>
  </si>
  <si>
    <t xml:space="preserve">nu au platit salariile pe o perioada mai mare de 120 de zile de la data scadentei intra in insolventa.  </t>
  </si>
  <si>
    <t>a) UAT 
(oraşele, comunele sau judeţele)</t>
  </si>
  <si>
    <t>Impozit pe proprietate / locuitor</t>
  </si>
  <si>
    <t>Impozite pe proprietate incasate / Numar locuitori</t>
  </si>
  <si>
    <t>Impozit pe proprietate / venituri totale</t>
  </si>
  <si>
    <t>Impozite pe proprietate incasate / Venituri totale incasate</t>
  </si>
  <si>
    <t>Gradul de colectare a veniturilor proprii fiscale</t>
  </si>
  <si>
    <t>Venituri proprii fiscale incasate / Venituri proprii fiscale programate</t>
  </si>
  <si>
    <t>Venituri proprii fiscale incasate</t>
  </si>
  <si>
    <t>Venituri proprii fiscale programate</t>
  </si>
  <si>
    <t>un grad  ridicat de indatorare</t>
  </si>
  <si>
    <t>un nivel scazut al impozitelor pe proprietate / locuitor</t>
  </si>
  <si>
    <t>o pondere scazuta a impozitului pe proprietate in veniturile totale</t>
  </si>
  <si>
    <t>Ponderea serviciului datoriei publice locale in total plati</t>
  </si>
  <si>
    <t>Ponderea serviciului datoriei publice locale in venituri curente totale</t>
  </si>
  <si>
    <t>Venituri curente incasate</t>
  </si>
  <si>
    <t>Serviciul datoriei publice locale / Venituri curente incasate</t>
  </si>
  <si>
    <t xml:space="preserve"> -- din care &gt; 120 zile</t>
  </si>
  <si>
    <t>Introducerea datelor din contul de rezultate patrimonial</t>
  </si>
  <si>
    <t>Introducerea datelor din situatiile financiare (bilant, cont de rezultate patrimonial)</t>
  </si>
  <si>
    <r>
      <rPr>
        <b/>
        <i/>
        <sz val="14"/>
        <rFont val="Wingdings"/>
        <charset val="2"/>
      </rPr>
      <t>þ</t>
    </r>
    <r>
      <rPr>
        <b/>
        <i/>
        <sz val="14"/>
        <rFont val="Times New Roman"/>
        <family val="1"/>
      </rPr>
      <t xml:space="preserve"> Pas 2: utilizarea datelor din situatiile financiare (bilant, cont de rezultate patrimonial) pentru realizarea analizei financiare</t>
    </r>
  </si>
  <si>
    <t>Ponderea cheltuielilor de capital in total plati</t>
  </si>
  <si>
    <t>Ponderea platilor de functionare in total plati</t>
  </si>
  <si>
    <t>Ponderea platilor de dezvoltare  in total plati</t>
  </si>
  <si>
    <t xml:space="preserve">                               Avansuri acordate </t>
  </si>
  <si>
    <t xml:space="preserve">      Creanţe din operaţiuni comerciale, avansuri şi alte decontări, din care:</t>
  </si>
  <si>
    <t xml:space="preserve">               Creanţe comerciale şi avansuri, din care :</t>
  </si>
  <si>
    <t>Venituri curente programate</t>
  </si>
  <si>
    <t>grila</t>
  </si>
  <si>
    <t>Venituri depersonalizate incasate</t>
  </si>
  <si>
    <t xml:space="preserve">INDICATORI RELEVANTI PENTRU CUANTIFICAREA RISCULUI </t>
  </si>
  <si>
    <t>Total plati (cheltuieli platite)</t>
  </si>
  <si>
    <t>Venituri pentru investitii incasate / Total venituri incasate</t>
  </si>
  <si>
    <t>Venituri pentru investii incasate</t>
  </si>
  <si>
    <t>o pondere scazuta a veniturilor pentru investitii  in veniturile totale</t>
  </si>
  <si>
    <t>Pondere venituri pentru investitii in venituri totale</t>
  </si>
  <si>
    <t>Grad de indatorare cf. HG 9 din 10 ianuarie 2007 (actualizată)</t>
  </si>
  <si>
    <t>Gradul total de indatorare</t>
  </si>
  <si>
    <r>
      <t xml:space="preserve">Gradul de indatorare 
</t>
    </r>
    <r>
      <rPr>
        <sz val="10"/>
        <color theme="1"/>
        <rFont val="Times New Roman"/>
        <family val="1"/>
      </rPr>
      <t>(conform HOTĂRÂRE nr. 9 din 10 ianuarie 2007 actualizată)</t>
    </r>
  </si>
  <si>
    <t>Serviciul datoriei publice locale / Venituri proprii prevazute in lege diminuate cu veniturile din valorificarea unor bunuri</t>
  </si>
  <si>
    <t>un grad ridicat de indatorare totala</t>
  </si>
  <si>
    <t>Nota: aceasta macheta se va completa pentru beneficiar, cu informatii din ultimele trei exercitii financiare (ultimii 3 ani)</t>
  </si>
  <si>
    <t>CENTRALIZARE INDICATORI -- beneficiar IN DIFICULTATE</t>
  </si>
  <si>
    <t xml:space="preserve">Valoarea reziduala </t>
  </si>
  <si>
    <t>Cheltuielile de exploatare (operaţionale) luate în calcul trebuie să fie aferente exclusiv proiectului de investiţie respectiv, incluzând plăţile aferente cheltuielilor de exploatare (e.g. salarii, materii prime, energie electrică), plata aferentă costurilor de întreţinere şi de înlocuire a echipamentelor cu o durată de viaţă redusă.</t>
  </si>
  <si>
    <r>
      <t xml:space="preserve">Se va completa acest document doar </t>
    </r>
    <r>
      <rPr>
        <b/>
        <sz val="10"/>
        <color rgb="FFFF0000"/>
        <rFont val="Calibri"/>
        <family val="2"/>
        <charset val="238"/>
      </rPr>
      <t>î</t>
    </r>
    <r>
      <rPr>
        <b/>
        <sz val="10"/>
        <color rgb="FFFF0000"/>
        <rFont val="Times New Roman"/>
        <family val="1"/>
      </rPr>
      <t xml:space="preserve">n cazul proiectelor generatoare de venit </t>
    </r>
  </si>
  <si>
    <r>
      <t>OBSERVA</t>
    </r>
    <r>
      <rPr>
        <sz val="10"/>
        <color theme="1"/>
        <rFont val="Calibri"/>
        <family val="2"/>
        <charset val="238"/>
      </rPr>
      <t>Ţ</t>
    </r>
    <r>
      <rPr>
        <sz val="10"/>
        <color theme="1"/>
        <rFont val="Times New Roman"/>
        <family val="1"/>
      </rPr>
      <t xml:space="preserve">IE: </t>
    </r>
  </si>
  <si>
    <r>
      <t>Metodă de calcul a finanţării nerambursabile pentru proiectele generatoare de venit, prin Metoda necesarului de finan</t>
    </r>
    <r>
      <rPr>
        <b/>
        <sz val="14"/>
        <color theme="1"/>
        <rFont val="Calibri"/>
        <family val="2"/>
        <charset val="238"/>
      </rPr>
      <t>ț</t>
    </r>
    <r>
      <rPr>
        <b/>
        <sz val="14"/>
        <color theme="1"/>
        <rFont val="Times New Roman"/>
        <family val="1"/>
      </rPr>
      <t>are ("funding-gap")</t>
    </r>
  </si>
  <si>
    <t xml:space="preserve">Cost total de investiție, inclusiv TVA
</t>
  </si>
  <si>
    <r>
      <t>Numărul de ani pentru care se realizează analiza - perioada de referinţă pentru sectorul de transport urban este de 25-30 de ani; anii 1, 2, 3, 4 sunt aferen</t>
    </r>
    <r>
      <rPr>
        <sz val="10"/>
        <color theme="1"/>
        <rFont val="Calibri"/>
        <family val="2"/>
        <charset val="238"/>
      </rPr>
      <t>ț</t>
    </r>
    <r>
      <rPr>
        <sz val="10"/>
        <color theme="1"/>
        <rFont val="Times New Roman"/>
        <family val="1"/>
      </rPr>
      <t>i perioadei de implementare a investi</t>
    </r>
    <r>
      <rPr>
        <sz val="10"/>
        <color theme="1"/>
        <rFont val="Calibri"/>
        <family val="2"/>
        <charset val="238"/>
      </rPr>
      <t>ț</t>
    </r>
    <r>
      <rPr>
        <sz val="10"/>
        <color theme="1"/>
        <rFont val="Times New Roman"/>
        <family val="1"/>
      </rPr>
      <t>iei;
 Observatie: 
 este posibil ca în anii de implementare a proiectului (1, 2, 3, 4) să poata fi pusă (parţial) în exploatare investiţia, generându-se astfel încasări şi plăţi de exploatare;
 dacă exploatarea proiectului nu poate începe decât după implementarea integrală a acestuia, încasările şi plăţile de exploatare se vor înregistra începând cu anul următor implementării integrale.</t>
    </r>
  </si>
  <si>
    <t>Costul total de investiţie (CI), eşalonat pe perioada de implementare a proiectului reprezintă valoarea totală a proiectului.</t>
  </si>
  <si>
    <t xml:space="preserve">Costuri eligibile de investiție, inclusiv TVA
</t>
  </si>
  <si>
    <t xml:space="preserve">Costuri neeligibile de investiție, inclusiv TVA
 </t>
  </si>
  <si>
    <t>Suma costurilor eligibile de investiție (CE) reprezintă valoarea eligibilă a proiectului</t>
  </si>
  <si>
    <t>Suma costurilor neeligibile de investiție (CNE) este formată din valoarea neeligibilă a proiectului.</t>
  </si>
  <si>
    <t>Factor de actualizare (FA) are la bază rata de actualizare k (de 4%). Atât rata de actualizare, cât şi FA sunt parametri predefiniţi:
FA pentru anul t = 1 / (1+rata de actualizare)^t,
unde rata de actualizare = k (4%)</t>
  </si>
  <si>
    <r>
      <t>Valoarea actualizat</t>
    </r>
    <r>
      <rPr>
        <sz val="10"/>
        <rFont val="Calibri"/>
        <family val="2"/>
        <charset val="238"/>
      </rPr>
      <t>ă</t>
    </r>
    <r>
      <rPr>
        <sz val="10"/>
        <rFont val="Times New Roman"/>
        <family val="1"/>
      </rPr>
      <t xml:space="preserve"> a costului de investi</t>
    </r>
    <r>
      <rPr>
        <sz val="10"/>
        <rFont val="Calibri"/>
        <family val="2"/>
        <charset val="238"/>
      </rPr>
      <t>ț</t>
    </r>
    <r>
      <rPr>
        <sz val="10"/>
        <rFont val="Times New Roman"/>
        <family val="1"/>
      </rPr>
      <t xml:space="preserve">ie
</t>
    </r>
  </si>
  <si>
    <r>
      <t>Valoarea actualizat</t>
    </r>
    <r>
      <rPr>
        <sz val="10"/>
        <rFont val="Calibri"/>
        <family val="2"/>
        <charset val="238"/>
      </rPr>
      <t>ă</t>
    </r>
    <r>
      <rPr>
        <sz val="10"/>
        <rFont val="Times New Roman"/>
        <family val="1"/>
      </rPr>
      <t xml:space="preserve"> a costurilor eligibile
</t>
    </r>
  </si>
  <si>
    <r>
      <t>Valoarea actualizat</t>
    </r>
    <r>
      <rPr>
        <sz val="10"/>
        <rFont val="Calibri"/>
        <family val="2"/>
        <charset val="238"/>
      </rPr>
      <t>ă</t>
    </r>
    <r>
      <rPr>
        <sz val="10"/>
        <rFont val="Times New Roman"/>
        <family val="1"/>
      </rPr>
      <t xml:space="preserve"> a costurilor neeligibile
</t>
    </r>
  </si>
  <si>
    <t>Venituri din exploatare incrementale</t>
  </si>
  <si>
    <t>Cheltuieli de exploatare incrementale</t>
  </si>
  <si>
    <t>Valoarea actualizată a costului eligibil din anul t reprezintă costul eligibil din anul t actualizat la momentul realizării analizei cu factorul de actualizare:
VACE=CE • FA</t>
  </si>
  <si>
    <t>Valoarea actualizată a costului de investiţie din anul t reprezintă costul de investiţie din anul t actualizat la momentul realizării analizei cu factorul de actualizare:
VACI=CI • FA</t>
  </si>
  <si>
    <t>Valoarea actualizată a costului neeligibil din anul t reprezintă costul neeligibil din anul t actualizat la momentul realizării analizei, cu factorul de actualizare:
VACNE=CNE • FA</t>
  </si>
  <si>
    <r>
      <t>Venituri de exploatare (operaţionale) includ doar acele venituri directe aferente proiectului de investiţii, excluz</t>
    </r>
    <r>
      <rPr>
        <sz val="10"/>
        <rFont val="Calibri"/>
        <family val="2"/>
        <charset val="238"/>
      </rPr>
      <t>â</t>
    </r>
    <r>
      <rPr>
        <sz val="10"/>
        <rFont val="Times New Roman"/>
        <family val="1"/>
      </rPr>
      <t>nd veniturile din subven</t>
    </r>
    <r>
      <rPr>
        <sz val="10"/>
        <rFont val="Calibri"/>
        <family val="2"/>
        <charset val="238"/>
      </rPr>
      <t>ț</t>
    </r>
    <r>
      <rPr>
        <sz val="10"/>
        <rFont val="Times New Roman"/>
        <family val="1"/>
      </rPr>
      <t>ii</t>
    </r>
  </si>
  <si>
    <r>
      <rPr>
        <b/>
        <sz val="14"/>
        <color theme="1"/>
        <rFont val="Wingdings"/>
        <charset val="2"/>
      </rPr>
      <t xml:space="preserve">þ </t>
    </r>
    <r>
      <rPr>
        <b/>
        <sz val="14"/>
        <color theme="1"/>
        <rFont val="Times New Roman"/>
        <family val="1"/>
      </rPr>
      <t xml:space="preserve"> Pas A: pe baza urm</t>
    </r>
    <r>
      <rPr>
        <b/>
        <sz val="14"/>
        <color theme="1"/>
        <rFont val="Calibri"/>
        <family val="2"/>
        <charset val="238"/>
      </rPr>
      <t>ă</t>
    </r>
    <r>
      <rPr>
        <b/>
        <sz val="14"/>
        <color theme="1"/>
        <rFont val="Times New Roman"/>
        <family val="1"/>
      </rPr>
      <t>torului tabel, se calculeaza valoarea actualizată a costurilor de investiţie, valoarea actualizată a fluxurilor de numerar generate de exploatarea proiectului de investiţie, valoarea actualizată a finanţării nerambursabile (Lei)</t>
    </r>
  </si>
  <si>
    <r>
      <t>Valoarea actualizat</t>
    </r>
    <r>
      <rPr>
        <b/>
        <sz val="10"/>
        <rFont val="Calibri"/>
        <family val="2"/>
        <charset val="238"/>
      </rPr>
      <t>ă</t>
    </r>
    <r>
      <rPr>
        <b/>
        <sz val="10"/>
        <rFont val="Times New Roman"/>
        <family val="1"/>
      </rPr>
      <t xml:space="preserve"> a fluxurilor de numerar
</t>
    </r>
  </si>
  <si>
    <r>
      <t>Se aplic</t>
    </r>
    <r>
      <rPr>
        <b/>
        <sz val="10"/>
        <color theme="1"/>
        <rFont val="Calibri"/>
        <family val="2"/>
        <charset val="238"/>
      </rPr>
      <t>ă</t>
    </r>
    <r>
      <rPr>
        <b/>
        <sz val="10"/>
        <color theme="1"/>
        <rFont val="Times New Roman"/>
        <family val="1"/>
      </rPr>
      <t xml:space="preserve"> metoda Necesarului de finan</t>
    </r>
    <r>
      <rPr>
        <b/>
        <sz val="10"/>
        <color theme="1"/>
        <rFont val="Calibri"/>
        <family val="2"/>
        <charset val="238"/>
      </rPr>
      <t>ț</t>
    </r>
    <r>
      <rPr>
        <b/>
        <sz val="10"/>
        <color theme="1"/>
        <rFont val="Times New Roman"/>
        <family val="1"/>
      </rPr>
      <t>are? 
Not</t>
    </r>
    <r>
      <rPr>
        <b/>
        <sz val="10"/>
        <color theme="1"/>
        <rFont val="Calibri"/>
        <family val="2"/>
        <charset val="238"/>
      </rPr>
      <t>ă</t>
    </r>
    <r>
      <rPr>
        <b/>
        <sz val="10"/>
        <color theme="1"/>
        <rFont val="Times New Roman"/>
        <family val="1"/>
      </rPr>
      <t>: Dac</t>
    </r>
    <r>
      <rPr>
        <b/>
        <sz val="10"/>
        <color theme="1"/>
        <rFont val="Calibri"/>
        <family val="2"/>
        <charset val="238"/>
      </rPr>
      <t>ă</t>
    </r>
    <r>
      <rPr>
        <b/>
        <sz val="10"/>
        <color theme="1"/>
        <rFont val="Times New Roman"/>
        <family val="1"/>
      </rPr>
      <t xml:space="preserve"> costurile de operare exced veniturile din operare (VAFN &lt; 0), nu se va aplica metoda Necesarului de finan</t>
    </r>
    <r>
      <rPr>
        <b/>
        <sz val="10"/>
        <color theme="1"/>
        <rFont val="Calibri"/>
        <family val="2"/>
        <charset val="238"/>
      </rPr>
      <t>ț</t>
    </r>
    <r>
      <rPr>
        <b/>
        <sz val="10"/>
        <color theme="1"/>
        <rFont val="Times New Roman"/>
        <family val="1"/>
      </rPr>
      <t>are pentru determinarea cuantumului finan</t>
    </r>
    <r>
      <rPr>
        <b/>
        <sz val="10"/>
        <color theme="1"/>
        <rFont val="Calibri"/>
        <family val="2"/>
        <charset val="238"/>
      </rPr>
      <t>ță</t>
    </r>
    <r>
      <rPr>
        <b/>
        <sz val="10"/>
        <color theme="1"/>
        <rFont val="Times New Roman"/>
        <family val="1"/>
      </rPr>
      <t>rii nerambursabile.</t>
    </r>
  </si>
  <si>
    <r>
      <t>Finan</t>
    </r>
    <r>
      <rPr>
        <b/>
        <sz val="10"/>
        <rFont val="Calibri"/>
        <family val="2"/>
        <charset val="238"/>
      </rPr>
      <t>ț</t>
    </r>
    <r>
      <rPr>
        <b/>
        <sz val="10"/>
        <rFont val="Times New Roman"/>
        <family val="1"/>
      </rPr>
      <t>area nerambursabil</t>
    </r>
    <r>
      <rPr>
        <b/>
        <sz val="10"/>
        <rFont val="Calibri"/>
        <family val="2"/>
        <charset val="238"/>
      </rPr>
      <t>ă</t>
    </r>
    <r>
      <rPr>
        <b/>
        <sz val="10"/>
        <rFont val="Times New Roman"/>
        <family val="1"/>
      </rPr>
      <t xml:space="preserve"> (determinat</t>
    </r>
    <r>
      <rPr>
        <b/>
        <sz val="10"/>
        <rFont val="Calibri"/>
        <family val="2"/>
        <charset val="238"/>
      </rPr>
      <t>ă</t>
    </r>
    <r>
      <rPr>
        <b/>
        <sz val="10"/>
        <rFont val="Times New Roman"/>
        <family val="1"/>
      </rPr>
      <t xml:space="preserve"> prin aplicarea metodei Necesarului de finan</t>
    </r>
    <r>
      <rPr>
        <b/>
        <sz val="10"/>
        <rFont val="Calibri"/>
        <family val="2"/>
        <charset val="238"/>
      </rPr>
      <t>ț</t>
    </r>
    <r>
      <rPr>
        <b/>
        <sz val="10"/>
        <rFont val="Times New Roman"/>
        <family val="1"/>
      </rPr>
      <t>are)</t>
    </r>
  </si>
  <si>
    <r>
      <t>Valoarea reziduală a investiției este inclusă în valoarea actualizat</t>
    </r>
    <r>
      <rPr>
        <sz val="10"/>
        <rFont val="Calibri"/>
        <family val="2"/>
        <charset val="238"/>
      </rPr>
      <t>ă</t>
    </r>
    <r>
      <rPr>
        <sz val="10"/>
        <rFont val="Times New Roman"/>
        <family val="1"/>
      </rPr>
      <t xml:space="preserve"> a fluxurilor de numerar (VAFN) numai dacă veniturile din exploatare dep</t>
    </r>
    <r>
      <rPr>
        <sz val="10"/>
        <rFont val="Calibri"/>
        <family val="2"/>
        <charset val="238"/>
      </rPr>
      <t>ăș</t>
    </r>
    <r>
      <rPr>
        <sz val="10"/>
        <rFont val="Times New Roman"/>
        <family val="1"/>
      </rPr>
      <t>esc cheltuielile de exploatare.</t>
    </r>
  </si>
  <si>
    <r>
      <t>Pa</t>
    </r>
    <r>
      <rPr>
        <b/>
        <sz val="10"/>
        <rFont val="Calibri"/>
        <family val="2"/>
        <charset val="238"/>
      </rPr>
      <t>ș</t>
    </r>
    <r>
      <rPr>
        <b/>
        <sz val="10"/>
        <rFont val="Times New Roman"/>
        <family val="1"/>
      </rPr>
      <t>ii urma</t>
    </r>
    <r>
      <rPr>
        <b/>
        <sz val="10"/>
        <rFont val="Calibri"/>
        <family val="2"/>
        <charset val="238"/>
      </rPr>
      <t>ț</t>
    </r>
    <r>
      <rPr>
        <b/>
        <sz val="10"/>
        <rFont val="Times New Roman"/>
        <family val="1"/>
      </rPr>
      <t>i pentru determinarea finan</t>
    </r>
    <r>
      <rPr>
        <b/>
        <sz val="10"/>
        <rFont val="Calibri"/>
        <family val="2"/>
        <charset val="238"/>
      </rPr>
      <t>ță</t>
    </r>
    <r>
      <rPr>
        <b/>
        <sz val="10"/>
        <rFont val="Times New Roman"/>
        <family val="1"/>
      </rPr>
      <t>rii nerambursabile ce poate fi acordat</t>
    </r>
    <r>
      <rPr>
        <b/>
        <sz val="10"/>
        <rFont val="Calibri"/>
        <family val="2"/>
        <charset val="238"/>
      </rPr>
      <t>ă</t>
    </r>
    <r>
      <rPr>
        <b/>
        <sz val="10"/>
        <rFont val="Times New Roman"/>
        <family val="1"/>
      </rPr>
      <t xml:space="preserve"> din fonduri structurale</t>
    </r>
  </si>
  <si>
    <r>
      <t>Costul total al investi</t>
    </r>
    <r>
      <rPr>
        <sz val="10"/>
        <rFont val="Calibri"/>
        <family val="2"/>
        <charset val="238"/>
      </rPr>
      <t>ț</t>
    </r>
    <r>
      <rPr>
        <sz val="10"/>
        <rFont val="Times New Roman"/>
        <family val="1"/>
      </rPr>
      <t>iei [CI]</t>
    </r>
  </si>
  <si>
    <r>
      <t>Valoarea actualizat</t>
    </r>
    <r>
      <rPr>
        <sz val="10"/>
        <rFont val="Calibri"/>
        <family val="2"/>
        <charset val="238"/>
      </rPr>
      <t>ă</t>
    </r>
    <r>
      <rPr>
        <sz val="10"/>
        <rFont val="Times New Roman"/>
        <family val="1"/>
      </rPr>
      <t xml:space="preserve"> a costului de investi</t>
    </r>
    <r>
      <rPr>
        <sz val="10"/>
        <rFont val="Calibri"/>
        <family val="2"/>
        <charset val="238"/>
      </rPr>
      <t>ț</t>
    </r>
    <r>
      <rPr>
        <sz val="10"/>
        <rFont val="Times New Roman"/>
        <family val="1"/>
      </rPr>
      <t>ie [VACI]</t>
    </r>
  </si>
  <si>
    <r>
      <t xml:space="preserve"> Valoarea actualizat</t>
    </r>
    <r>
      <rPr>
        <sz val="10"/>
        <rFont val="Calibri"/>
        <family val="2"/>
        <charset val="238"/>
      </rPr>
      <t>ă</t>
    </r>
    <r>
      <rPr>
        <sz val="10"/>
        <rFont val="Times New Roman"/>
        <family val="1"/>
      </rPr>
      <t xml:space="preserve"> a fluxurilor de numerar [VAFN] - </t>
    </r>
    <r>
      <rPr>
        <i/>
        <sz val="10"/>
        <rFont val="Times New Roman"/>
        <family val="1"/>
        <charset val="238"/>
      </rPr>
      <t>doar valori pozitive</t>
    </r>
  </si>
  <si>
    <r>
      <t>Necesarul de finan</t>
    </r>
    <r>
      <rPr>
        <b/>
        <sz val="10"/>
        <rFont val="Calibri"/>
        <family val="2"/>
        <charset val="238"/>
      </rPr>
      <t>ț</t>
    </r>
    <r>
      <rPr>
        <b/>
        <sz val="10"/>
        <rFont val="Times New Roman"/>
        <family val="1"/>
      </rPr>
      <t xml:space="preserve">are aferent </t>
    </r>
    <r>
      <rPr>
        <b/>
        <sz val="10"/>
        <rFont val="Calibri"/>
        <family val="2"/>
        <charset val="238"/>
      </rPr>
      <t>î</t>
    </r>
    <r>
      <rPr>
        <b/>
        <sz val="10"/>
        <rFont val="Times New Roman"/>
        <family val="1"/>
      </rPr>
      <t>ntregii investi</t>
    </r>
    <r>
      <rPr>
        <b/>
        <sz val="10"/>
        <rFont val="Calibri"/>
        <family val="2"/>
        <charset val="238"/>
      </rPr>
      <t>ț</t>
    </r>
    <r>
      <rPr>
        <b/>
        <sz val="10"/>
        <rFont val="Times New Roman"/>
        <family val="1"/>
      </rPr>
      <t>ii la costul total al investi</t>
    </r>
    <r>
      <rPr>
        <b/>
        <sz val="10"/>
        <rFont val="Calibri"/>
        <family val="2"/>
        <charset val="238"/>
      </rPr>
      <t>ț</t>
    </r>
    <r>
      <rPr>
        <b/>
        <sz val="10"/>
        <rFont val="Times New Roman"/>
        <family val="1"/>
      </rPr>
      <t>iei [NF=VACI-VAFN]</t>
    </r>
  </si>
  <si>
    <r>
      <t>Rata necesarului de finan</t>
    </r>
    <r>
      <rPr>
        <b/>
        <sz val="10"/>
        <rFont val="Calibri"/>
        <family val="2"/>
        <charset val="238"/>
      </rPr>
      <t>ț</t>
    </r>
    <r>
      <rPr>
        <b/>
        <sz val="10"/>
        <rFont val="Times New Roman"/>
        <family val="1"/>
      </rPr>
      <t>are RNF=(NF/VACI)</t>
    </r>
  </si>
  <si>
    <r>
      <t>Costul eligibil al investi</t>
    </r>
    <r>
      <rPr>
        <sz val="10"/>
        <rFont val="Calibri"/>
        <family val="2"/>
        <charset val="238"/>
      </rPr>
      <t>ț</t>
    </r>
    <r>
      <rPr>
        <sz val="10"/>
        <rFont val="Times New Roman"/>
        <family val="1"/>
      </rPr>
      <t>iei (proiectului) [CE]</t>
    </r>
  </si>
  <si>
    <r>
      <t>Necesarul de finan</t>
    </r>
    <r>
      <rPr>
        <sz val="10"/>
        <color theme="1"/>
        <rFont val="Calibri"/>
        <family val="2"/>
        <charset val="238"/>
      </rPr>
      <t>ț</t>
    </r>
    <r>
      <rPr>
        <sz val="10"/>
        <color theme="1"/>
        <rFont val="Times New Roman"/>
        <family val="1"/>
      </rPr>
      <t>are aferent costului eligibil al investi</t>
    </r>
    <r>
      <rPr>
        <sz val="10"/>
        <color theme="1"/>
        <rFont val="Calibri"/>
        <family val="2"/>
        <charset val="238"/>
      </rPr>
      <t>ț</t>
    </r>
    <r>
      <rPr>
        <sz val="10"/>
        <color theme="1"/>
        <rFont val="Times New Roman"/>
        <family val="1"/>
      </rPr>
      <t>iei (i.e. valoarea eligibil</t>
    </r>
    <r>
      <rPr>
        <sz val="10"/>
        <color theme="1"/>
        <rFont val="Calibri"/>
        <family val="2"/>
        <charset val="238"/>
      </rPr>
      <t>ă</t>
    </r>
    <r>
      <rPr>
        <sz val="10"/>
        <color theme="1"/>
        <rFont val="Times New Roman"/>
        <family val="1"/>
      </rPr>
      <t xml:space="preserve"> ajustat</t>
    </r>
    <r>
      <rPr>
        <sz val="10"/>
        <color theme="1"/>
        <rFont val="Calibri"/>
        <family val="2"/>
        <charset val="238"/>
      </rPr>
      <t>ă</t>
    </r>
    <r>
      <rPr>
        <sz val="10"/>
        <color theme="1"/>
        <rFont val="Times New Roman"/>
        <family val="1"/>
      </rPr>
      <t xml:space="preserve"> cu rata necesarului de finan</t>
    </r>
    <r>
      <rPr>
        <sz val="10"/>
        <color theme="1"/>
        <rFont val="Calibri"/>
        <family val="2"/>
        <charset val="238"/>
      </rPr>
      <t>ț</t>
    </r>
    <r>
      <rPr>
        <sz val="10"/>
        <color theme="1"/>
        <rFont val="Times New Roman"/>
        <family val="1"/>
      </rPr>
      <t>are, NFE = CE*RNF)</t>
    </r>
  </si>
  <si>
    <r>
      <t>þ Pas D: Se determin</t>
    </r>
    <r>
      <rPr>
        <b/>
        <sz val="14"/>
        <rFont val="Times New Roman"/>
        <family val="1"/>
        <charset val="238"/>
      </rPr>
      <t>ă</t>
    </r>
    <r>
      <rPr>
        <b/>
        <i/>
        <sz val="14"/>
        <rFont val="Times New Roman"/>
        <family val="1"/>
        <charset val="238"/>
      </rPr>
      <t xml:space="preserve"> valoarea finanțării nerambursabile ce poate fi acordată din fonduri structurale</t>
    </r>
  </si>
  <si>
    <r>
      <t>þ</t>
    </r>
    <r>
      <rPr>
        <sz val="14"/>
        <color rgb="FF000000"/>
        <rFont val="Times New Roman"/>
        <family val="1"/>
      </rPr>
      <t xml:space="preserve"> </t>
    </r>
    <r>
      <rPr>
        <b/>
        <i/>
        <sz val="14"/>
        <color rgb="FF000000"/>
        <rFont val="Times New Roman"/>
        <family val="1"/>
      </rPr>
      <t>Pas B: Se determin</t>
    </r>
    <r>
      <rPr>
        <b/>
        <i/>
        <sz val="14"/>
        <color rgb="FF000000"/>
        <rFont val="Times New Roman"/>
        <family val="1"/>
        <charset val="238"/>
      </rPr>
      <t>ă</t>
    </r>
    <r>
      <rPr>
        <b/>
        <i/>
        <sz val="14"/>
        <color rgb="FF000000"/>
        <rFont val="Times New Roman"/>
        <family val="1"/>
      </rPr>
      <t xml:space="preserve"> rata necesarului de finanţare (RNF)</t>
    </r>
  </si>
  <si>
    <r>
      <rPr>
        <b/>
        <i/>
        <sz val="14"/>
        <rFont val="Wingdings"/>
        <charset val="2"/>
      </rPr>
      <t>þ</t>
    </r>
    <r>
      <rPr>
        <b/>
        <i/>
        <sz val="14"/>
        <color rgb="FF000000"/>
        <rFont val="Wingdings"/>
        <charset val="2"/>
      </rPr>
      <t xml:space="preserve"> </t>
    </r>
    <r>
      <rPr>
        <b/>
        <i/>
        <sz val="14"/>
        <color rgb="FF000000"/>
        <rFont val="Times New Roman"/>
        <family val="1"/>
      </rPr>
      <t>Pas C: Se determin</t>
    </r>
    <r>
      <rPr>
        <b/>
        <i/>
        <sz val="14"/>
        <color rgb="FF000000"/>
        <rFont val="Times New Roman"/>
        <family val="1"/>
        <charset val="238"/>
      </rPr>
      <t xml:space="preserve">ă </t>
    </r>
    <r>
      <rPr>
        <b/>
        <i/>
        <sz val="14"/>
        <color rgb="FF000000"/>
        <rFont val="Times New Roman"/>
        <family val="1"/>
      </rPr>
      <t>necesarul de finan</t>
    </r>
    <r>
      <rPr>
        <b/>
        <i/>
        <sz val="14"/>
        <color rgb="FF000000"/>
        <rFont val="Times New Roman"/>
        <family val="1"/>
        <charset val="238"/>
      </rPr>
      <t>ț</t>
    </r>
    <r>
      <rPr>
        <b/>
        <i/>
        <sz val="14"/>
        <color rgb="FF000000"/>
        <rFont val="Times New Roman"/>
        <family val="1"/>
      </rPr>
      <t>are aferent costului eligibil</t>
    </r>
  </si>
  <si>
    <r>
      <t>Explica</t>
    </r>
    <r>
      <rPr>
        <b/>
        <sz val="10"/>
        <rFont val="Calibri"/>
        <family val="2"/>
        <charset val="238"/>
      </rPr>
      <t>ț</t>
    </r>
    <r>
      <rPr>
        <b/>
        <sz val="10"/>
        <rFont val="Times New Roman"/>
        <family val="1"/>
      </rPr>
      <t>ii aferente r</t>
    </r>
    <r>
      <rPr>
        <b/>
        <sz val="10"/>
        <rFont val="Calibri"/>
        <family val="2"/>
        <charset val="238"/>
      </rPr>
      <t>â</t>
    </r>
    <r>
      <rPr>
        <b/>
        <sz val="10"/>
        <rFont val="Times New Roman"/>
        <family val="1"/>
      </rPr>
      <t>ndurilor din tabel</t>
    </r>
  </si>
  <si>
    <r>
      <t>N</t>
    </r>
    <r>
      <rPr>
        <i/>
        <sz val="10"/>
        <rFont val="Times New Roman"/>
        <family val="1"/>
        <charset val="238"/>
      </rPr>
      <t xml:space="preserve">B: Toate valorile luate </t>
    </r>
    <r>
      <rPr>
        <sz val="10"/>
        <rFont val="Times New Roman"/>
        <family val="1"/>
        <charset val="238"/>
      </rPr>
      <t>î</t>
    </r>
    <r>
      <rPr>
        <i/>
        <sz val="10"/>
        <rFont val="Times New Roman"/>
        <family val="1"/>
        <charset val="238"/>
      </rPr>
      <t>n calcul (</t>
    </r>
    <r>
      <rPr>
        <sz val="10"/>
        <rFont val="Times New Roman"/>
        <family val="1"/>
        <charset val="238"/>
      </rPr>
      <t>î</t>
    </r>
    <r>
      <rPr>
        <i/>
        <sz val="10"/>
        <rFont val="Times New Roman"/>
        <family val="1"/>
        <charset val="238"/>
      </rPr>
      <t>ncas</t>
    </r>
    <r>
      <rPr>
        <sz val="10"/>
        <rFont val="Times New Roman"/>
        <family val="1"/>
        <charset val="238"/>
      </rPr>
      <t>ă</t>
    </r>
    <r>
      <rPr>
        <i/>
        <sz val="10"/>
        <rFont val="Times New Roman"/>
        <family val="1"/>
        <charset val="238"/>
      </rPr>
      <t>ri / plati) sunt valori actualizate, la momentul efectu</t>
    </r>
    <r>
      <rPr>
        <sz val="10"/>
        <rFont val="Times New Roman"/>
        <family val="1"/>
        <charset val="238"/>
      </rPr>
      <t>ă</t>
    </r>
    <r>
      <rPr>
        <i/>
        <sz val="10"/>
        <rFont val="Times New Roman"/>
        <family val="1"/>
        <charset val="238"/>
      </rPr>
      <t>rii analizei (anul 0), cu rata de actualizare (4%) 
[valori generate automat]</t>
    </r>
  </si>
  <si>
    <r>
      <rPr>
        <i/>
        <sz val="10"/>
        <color theme="1"/>
        <rFont val="Times New Roman"/>
        <family val="1"/>
        <charset val="238"/>
      </rPr>
      <t xml:space="preserve">Ȋn </t>
    </r>
    <r>
      <rPr>
        <i/>
        <sz val="10"/>
        <color theme="1"/>
        <rFont val="Times New Roman"/>
        <family val="1"/>
      </rPr>
      <t xml:space="preserve">cazul </t>
    </r>
    <r>
      <rPr>
        <i/>
        <sz val="10"/>
        <color theme="1"/>
        <rFont val="Times New Roman"/>
        <family val="1"/>
        <charset val="238"/>
      </rPr>
      <t>în</t>
    </r>
    <r>
      <rPr>
        <i/>
        <sz val="10"/>
        <color theme="1"/>
        <rFont val="Times New Roman"/>
        <family val="1"/>
      </rPr>
      <t xml:space="preserve"> care nu toate costurile de investi</t>
    </r>
    <r>
      <rPr>
        <i/>
        <sz val="10"/>
        <color theme="1"/>
        <rFont val="Times New Roman"/>
        <family val="1"/>
        <charset val="238"/>
      </rPr>
      <t>ți</t>
    </r>
    <r>
      <rPr>
        <i/>
        <sz val="10"/>
        <color theme="1"/>
        <rFont val="Times New Roman"/>
        <family val="1"/>
      </rPr>
      <t>e sunt eligibile, conform regulilor de eligibilitate a cheltuielilor din Ghidul solicitantului</t>
    </r>
  </si>
  <si>
    <t>Rata de co-finanţare nerambursabilă</t>
  </si>
  <si>
    <r>
      <t>Finan</t>
    </r>
    <r>
      <rPr>
        <sz val="10"/>
        <rFont val="Calibri"/>
        <family val="2"/>
        <charset val="238"/>
      </rPr>
      <t>ț</t>
    </r>
    <r>
      <rPr>
        <sz val="10"/>
        <rFont val="Times New Roman"/>
        <family val="1"/>
      </rPr>
      <t>are nerambursabil</t>
    </r>
    <r>
      <rPr>
        <sz val="10"/>
        <rFont val="Calibri"/>
        <family val="2"/>
        <charset val="238"/>
      </rPr>
      <t>ă</t>
    </r>
  </si>
  <si>
    <t>Rata de co-finantare solicitată - APL (Maximum 98%)</t>
  </si>
  <si>
    <t xml:space="preserve">Programul Operaţional Regional 2014-2020
Ghidul Solicitantului – Condițíi specifice de accesare a fondurilor în cadrul apelului de proiecte cu titlul POR/2017/4/4.4/4.5/1/
Model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</si>
</sst>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2" x14ac:knownFonts="1">
    <font>
      <sz val="10"/>
      <name val="Arial"/>
      <family val="2"/>
    </font>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i/>
      <sz val="12"/>
      <name val="Times New Roman"/>
      <family val="1"/>
    </font>
    <font>
      <b/>
      <i/>
      <sz val="16"/>
      <name val="Times New Roman"/>
      <family val="1"/>
    </font>
    <font>
      <b/>
      <sz val="10"/>
      <name val="Arial"/>
      <family val="2"/>
    </font>
    <font>
      <sz val="10"/>
      <name val="Times New Roman"/>
      <family val="1"/>
    </font>
    <font>
      <sz val="11"/>
      <name val="Times New Roman"/>
      <family val="1"/>
    </font>
    <font>
      <sz val="11"/>
      <name val="Arial"/>
      <family val="2"/>
    </font>
    <font>
      <b/>
      <u/>
      <sz val="16"/>
      <color rgb="FF1F497D"/>
      <name val="Times New Roman"/>
      <family val="1"/>
    </font>
    <font>
      <b/>
      <sz val="10"/>
      <name val="Times New Roman"/>
      <family val="1"/>
    </font>
    <font>
      <sz val="12"/>
      <name val="Arial"/>
      <family val="2"/>
    </font>
    <font>
      <b/>
      <sz val="12"/>
      <name val="Arial"/>
      <family val="2"/>
    </font>
    <font>
      <sz val="12"/>
      <color theme="0" tint="-0.249977111117893"/>
      <name val="Times New Roman"/>
      <family val="1"/>
    </font>
    <font>
      <sz val="10"/>
      <color theme="0" tint="-0.249977111117893"/>
      <name val="Arial"/>
      <family val="2"/>
    </font>
    <font>
      <b/>
      <i/>
      <sz val="14"/>
      <name val="Times New Roman"/>
      <family val="1"/>
    </font>
    <font>
      <b/>
      <sz val="8"/>
      <name val="Times New Roman"/>
      <family val="1"/>
    </font>
    <font>
      <sz val="8"/>
      <name val="Times New Roman"/>
      <family val="1"/>
    </font>
    <font>
      <b/>
      <sz val="10"/>
      <color theme="1"/>
      <name val="Times New Roman"/>
      <family val="1"/>
    </font>
    <font>
      <b/>
      <sz val="10"/>
      <color rgb="FF00B050"/>
      <name val="Times New Roman"/>
      <family val="1"/>
    </font>
    <font>
      <sz val="10"/>
      <color theme="1"/>
      <name val="Times New Roman"/>
      <family val="1"/>
    </font>
    <font>
      <b/>
      <i/>
      <sz val="10"/>
      <name val="Times New Roman"/>
      <family val="1"/>
    </font>
    <font>
      <b/>
      <sz val="10"/>
      <color rgb="FFFF0000"/>
      <name val="Times New Roman"/>
      <family val="1"/>
    </font>
    <font>
      <b/>
      <i/>
      <sz val="14"/>
      <name val="Wingdings"/>
      <charset val="2"/>
    </font>
    <font>
      <b/>
      <i/>
      <sz val="14"/>
      <name val="Arial"/>
      <family val="2"/>
    </font>
    <font>
      <b/>
      <sz val="12"/>
      <color theme="1"/>
      <name val="Times New Roman"/>
      <family val="1"/>
    </font>
    <font>
      <sz val="10"/>
      <name val="Trebuchet MS"/>
      <family val="2"/>
    </font>
    <font>
      <b/>
      <sz val="11"/>
      <name val="Times New Roman"/>
      <family val="1"/>
    </font>
    <font>
      <b/>
      <sz val="10"/>
      <color rgb="FF00B0F0"/>
      <name val="Times New Roman"/>
      <family val="1"/>
    </font>
    <font>
      <i/>
      <sz val="10"/>
      <name val="Times New Roman"/>
      <family val="1"/>
    </font>
    <font>
      <b/>
      <sz val="14"/>
      <name val="Times New Roman"/>
      <family val="1"/>
    </font>
    <font>
      <sz val="10"/>
      <color rgb="FFFF0000"/>
      <name val="Times New Roman"/>
      <family val="1"/>
    </font>
    <font>
      <sz val="14"/>
      <color rgb="FF000000"/>
      <name val="Wingdings"/>
      <charset val="2"/>
    </font>
    <font>
      <sz val="14"/>
      <color rgb="FF000000"/>
      <name val="Times New Roman"/>
      <family val="1"/>
    </font>
    <font>
      <b/>
      <i/>
      <sz val="14"/>
      <color rgb="FF000000"/>
      <name val="Times New Roman"/>
      <family val="1"/>
    </font>
    <font>
      <b/>
      <i/>
      <sz val="14"/>
      <color rgb="FF000000"/>
      <name val="Wingdings"/>
      <charset val="2"/>
    </font>
    <font>
      <sz val="11"/>
      <color theme="1"/>
      <name val="Calibri"/>
      <family val="2"/>
      <charset val="238"/>
      <scheme val="minor"/>
    </font>
    <font>
      <sz val="11"/>
      <color indexed="8"/>
      <name val="Calibri"/>
      <family val="2"/>
    </font>
    <font>
      <b/>
      <u/>
      <sz val="14"/>
      <name val="Times New Roman"/>
      <family val="1"/>
    </font>
    <font>
      <sz val="12"/>
      <color theme="1"/>
      <name val="Times New Roman"/>
      <family val="1"/>
    </font>
    <font>
      <sz val="8"/>
      <color rgb="FFFF0000"/>
      <name val="Times New Roman"/>
      <family val="1"/>
    </font>
    <font>
      <b/>
      <sz val="14"/>
      <color theme="1"/>
      <name val="Times New Roman"/>
      <family val="1"/>
    </font>
    <font>
      <b/>
      <i/>
      <u/>
      <sz val="14"/>
      <name val="Times New Roman"/>
      <family val="1"/>
    </font>
    <font>
      <sz val="12"/>
      <color rgb="FF92D050"/>
      <name val="Times New Roman"/>
      <family val="1"/>
    </font>
    <font>
      <b/>
      <sz val="12"/>
      <color rgb="FF92D050"/>
      <name val="Times New Roman"/>
      <family val="1"/>
    </font>
    <font>
      <b/>
      <sz val="11"/>
      <color indexed="8"/>
      <name val="Times New Roman"/>
      <family val="1"/>
    </font>
    <font>
      <b/>
      <sz val="14"/>
      <name val="Arial"/>
      <family val="2"/>
    </font>
    <font>
      <sz val="11"/>
      <color indexed="8"/>
      <name val="Times New Roman"/>
      <family val="1"/>
    </font>
    <font>
      <b/>
      <i/>
      <sz val="11"/>
      <color indexed="8"/>
      <name val="Times New Roman"/>
      <family val="1"/>
    </font>
    <font>
      <b/>
      <sz val="12"/>
      <color indexed="8"/>
      <name val="Times New Roman"/>
      <family val="1"/>
    </font>
    <font>
      <sz val="10"/>
      <color rgb="FF92D050"/>
      <name val="Times New Roman"/>
      <family val="1"/>
    </font>
    <font>
      <sz val="12"/>
      <color indexed="8"/>
      <name val="Times New Roman"/>
      <family val="1"/>
    </font>
    <font>
      <sz val="11"/>
      <color theme="1"/>
      <name val="Times New Roman"/>
      <family val="1"/>
    </font>
    <font>
      <b/>
      <i/>
      <sz val="10"/>
      <color rgb="FF0070C0"/>
      <name val="Times New Roman"/>
      <family val="1"/>
    </font>
    <font>
      <sz val="10"/>
      <name val="Arial"/>
      <family val="2"/>
    </font>
    <font>
      <b/>
      <u/>
      <sz val="16"/>
      <color theme="1"/>
      <name val="Times New Roman"/>
      <family val="1"/>
    </font>
    <font>
      <sz val="10"/>
      <color theme="1"/>
      <name val="Arial"/>
      <family val="2"/>
    </font>
    <font>
      <u/>
      <sz val="16"/>
      <color theme="1"/>
      <name val="Times New Roman"/>
      <family val="1"/>
    </font>
    <font>
      <i/>
      <sz val="12"/>
      <color theme="1"/>
      <name val="Times New Roman"/>
      <family val="1"/>
    </font>
    <font>
      <u/>
      <sz val="12"/>
      <color theme="1"/>
      <name val="Times New Roman"/>
      <family val="1"/>
    </font>
    <font>
      <sz val="16"/>
      <color theme="1"/>
      <name val="Times New Roman"/>
      <family val="1"/>
    </font>
    <font>
      <sz val="14"/>
      <color theme="1"/>
      <name val="Times New Roman"/>
      <family val="1"/>
    </font>
    <font>
      <sz val="8"/>
      <color theme="1"/>
      <name val="Times New Roman"/>
      <family val="1"/>
    </font>
    <font>
      <b/>
      <sz val="9"/>
      <name val="Times New Roman"/>
      <family val="1"/>
    </font>
    <font>
      <sz val="9"/>
      <name val="Times New Roman"/>
      <family val="1"/>
    </font>
    <font>
      <sz val="9"/>
      <color indexed="8"/>
      <name val="Times New Roman"/>
      <family val="1"/>
    </font>
    <font>
      <b/>
      <sz val="10"/>
      <name val="Trebuchet MS"/>
      <family val="2"/>
    </font>
    <font>
      <b/>
      <sz val="10"/>
      <name val="Trebuchet MS"/>
      <family val="2"/>
      <charset val="238"/>
    </font>
    <font>
      <sz val="8"/>
      <name val="Trebuchet MS"/>
      <family val="2"/>
    </font>
    <font>
      <sz val="8"/>
      <color indexed="81"/>
      <name val="Tahoma"/>
      <family val="2"/>
    </font>
    <font>
      <b/>
      <sz val="10"/>
      <color theme="1"/>
      <name val="Arial"/>
      <family val="2"/>
    </font>
    <font>
      <b/>
      <sz val="16"/>
      <color theme="1"/>
      <name val="Times New Roman"/>
      <family val="1"/>
    </font>
    <font>
      <b/>
      <sz val="14"/>
      <color theme="1"/>
      <name val="Wingdings"/>
      <charset val="2"/>
    </font>
    <font>
      <sz val="12"/>
      <color theme="1"/>
      <name val="Symbol"/>
      <family val="1"/>
      <charset val="2"/>
    </font>
    <font>
      <sz val="12"/>
      <color theme="1"/>
      <name val="Arial"/>
      <family val="2"/>
    </font>
    <font>
      <sz val="10"/>
      <color rgb="FF00B050"/>
      <name val="Times New Roman"/>
      <family val="1"/>
    </font>
    <font>
      <b/>
      <u/>
      <sz val="10"/>
      <color rgb="FF00B050"/>
      <name val="Times New Roman"/>
      <family val="1"/>
    </font>
    <font>
      <sz val="12"/>
      <color rgb="FF000000"/>
      <name val="Times New Roman"/>
      <family val="1"/>
    </font>
    <font>
      <b/>
      <sz val="12"/>
      <name val="Times New Roman"/>
      <family val="1"/>
      <charset val="238"/>
    </font>
    <font>
      <sz val="11"/>
      <name val="Times New Roman"/>
      <family val="1"/>
      <charset val="238"/>
    </font>
    <font>
      <sz val="8"/>
      <color rgb="FF00B0F0"/>
      <name val="Times New Roman"/>
      <family val="1"/>
    </font>
    <font>
      <sz val="10"/>
      <color rgb="FF00B0F0"/>
      <name val="Times New Roman"/>
      <family val="1"/>
    </font>
    <font>
      <sz val="12"/>
      <color rgb="FF00B050"/>
      <name val="Times New Roman"/>
      <family val="1"/>
    </font>
    <font>
      <i/>
      <sz val="10"/>
      <name val="Times New Roman"/>
      <family val="1"/>
      <charset val="238"/>
    </font>
    <font>
      <sz val="10"/>
      <color theme="0"/>
      <name val="Times New Roman"/>
      <family val="1"/>
    </font>
    <font>
      <b/>
      <sz val="9"/>
      <color rgb="FFFF0000"/>
      <name val="Times New Roman"/>
      <family val="1"/>
      <charset val="238"/>
    </font>
    <font>
      <b/>
      <sz val="10"/>
      <color rgb="FFFF0000"/>
      <name val="Calibri"/>
      <family val="2"/>
      <charset val="238"/>
    </font>
    <font>
      <sz val="10"/>
      <color theme="1"/>
      <name val="Calibri"/>
      <family val="2"/>
      <charset val="238"/>
    </font>
    <font>
      <b/>
      <sz val="14"/>
      <color theme="1"/>
      <name val="Calibri"/>
      <family val="2"/>
      <charset val="238"/>
    </font>
    <font>
      <sz val="10"/>
      <name val="Calibri"/>
      <family val="2"/>
      <charset val="238"/>
    </font>
    <font>
      <b/>
      <sz val="10"/>
      <name val="Calibri"/>
      <family val="2"/>
      <charset val="238"/>
    </font>
    <font>
      <b/>
      <sz val="10"/>
      <color theme="1"/>
      <name val="Calibri"/>
      <family val="2"/>
      <charset val="238"/>
    </font>
    <font>
      <b/>
      <i/>
      <sz val="14"/>
      <color rgb="FF000000"/>
      <name val="Times New Roman"/>
      <family val="1"/>
      <charset val="238"/>
    </font>
    <font>
      <b/>
      <i/>
      <sz val="14"/>
      <name val="Times New Roman"/>
      <family val="1"/>
      <charset val="238"/>
    </font>
    <font>
      <b/>
      <sz val="14"/>
      <name val="Times New Roman"/>
      <family val="1"/>
      <charset val="238"/>
    </font>
    <font>
      <sz val="10"/>
      <name val="Times New Roman"/>
      <family val="1"/>
      <charset val="238"/>
    </font>
    <font>
      <i/>
      <sz val="10"/>
      <color theme="1"/>
      <name val="Times New Roman"/>
      <family val="1"/>
    </font>
    <font>
      <i/>
      <sz val="10"/>
      <color theme="1"/>
      <name val="Times New Roman"/>
      <family val="1"/>
      <charset val="23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40" fillId="0" borderId="0"/>
    <xf numFmtId="0" fontId="4" fillId="0" borderId="0"/>
    <xf numFmtId="9" fontId="41" fillId="0" borderId="0" applyFont="0" applyFill="0" applyBorder="0" applyAlignment="0" applyProtection="0"/>
    <xf numFmtId="0" fontId="3" fillId="0" borderId="0"/>
    <xf numFmtId="0" fontId="2" fillId="0" borderId="0"/>
    <xf numFmtId="0" fontId="1" fillId="0" borderId="0"/>
    <xf numFmtId="0" fontId="2" fillId="0" borderId="0"/>
  </cellStyleXfs>
  <cellXfs count="555">
    <xf numFmtId="0" fontId="0" fillId="0" borderId="0" xfId="0"/>
    <xf numFmtId="0" fontId="5" fillId="0" borderId="0" xfId="0" applyFont="1"/>
    <xf numFmtId="0" fontId="6" fillId="0" borderId="0" xfId="0" applyFont="1"/>
    <xf numFmtId="0" fontId="0" fillId="0" borderId="0" xfId="0" applyFont="1"/>
    <xf numFmtId="0" fontId="10" fillId="0" borderId="0" xfId="0" applyFont="1"/>
    <xf numFmtId="0" fontId="6" fillId="0" borderId="0" xfId="0" applyFont="1" applyBorder="1"/>
    <xf numFmtId="0" fontId="5" fillId="0" borderId="0" xfId="0" applyFont="1" applyBorder="1"/>
    <xf numFmtId="0" fontId="13" fillId="2" borderId="0" xfId="0" applyFont="1" applyFill="1" applyAlignment="1">
      <alignment horizontal="left" vertical="center"/>
    </xf>
    <xf numFmtId="0" fontId="15" fillId="0" borderId="0" xfId="0" applyFont="1"/>
    <xf numFmtId="3" fontId="0" fillId="0" borderId="0" xfId="0" applyNumberFormat="1"/>
    <xf numFmtId="0" fontId="5" fillId="0" borderId="0" xfId="0" applyFont="1" applyBorder="1" applyAlignment="1">
      <alignment wrapText="1"/>
    </xf>
    <xf numFmtId="3" fontId="7" fillId="0" borderId="0" xfId="0" applyNumberFormat="1" applyFont="1" applyAlignment="1">
      <alignment horizontal="right"/>
    </xf>
    <xf numFmtId="3" fontId="6" fillId="0" borderId="0" xfId="0" applyNumberFormat="1" applyFont="1"/>
    <xf numFmtId="3" fontId="5" fillId="0" borderId="0" xfId="0" applyNumberFormat="1" applyFont="1"/>
    <xf numFmtId="3" fontId="15" fillId="0" borderId="0" xfId="0" applyNumberFormat="1" applyFont="1"/>
    <xf numFmtId="0" fontId="6" fillId="2" borderId="0" xfId="0" applyFont="1" applyFill="1"/>
    <xf numFmtId="9" fontId="6" fillId="0" borderId="0" xfId="0" applyNumberFormat="1" applyFont="1"/>
    <xf numFmtId="9" fontId="5" fillId="0" borderId="0" xfId="0" applyNumberFormat="1" applyFont="1"/>
    <xf numFmtId="0" fontId="6" fillId="0" borderId="0" xfId="0" applyFont="1" applyProtection="1"/>
    <xf numFmtId="3" fontId="5" fillId="0" borderId="0" xfId="0" applyNumberFormat="1" applyFont="1" applyBorder="1" applyProtection="1"/>
    <xf numFmtId="0" fontId="5" fillId="0" borderId="0" xfId="0" applyFont="1" applyProtection="1"/>
    <xf numFmtId="4" fontId="5" fillId="0" borderId="0" xfId="0" applyNumberFormat="1" applyFont="1" applyProtection="1"/>
    <xf numFmtId="0" fontId="0" fillId="0" borderId="0" xfId="0" applyProtection="1"/>
    <xf numFmtId="0" fontId="5" fillId="0" borderId="0" xfId="0" applyFont="1" applyBorder="1" applyAlignment="1" applyProtection="1">
      <alignment vertical="distributed"/>
    </xf>
    <xf numFmtId="0" fontId="5" fillId="0" borderId="0" xfId="0" applyFont="1" applyBorder="1" applyProtection="1"/>
    <xf numFmtId="0" fontId="5" fillId="0" borderId="0" xfId="0" applyFont="1" applyFill="1" applyBorder="1" applyProtection="1"/>
    <xf numFmtId="0" fontId="10" fillId="0" borderId="0" xfId="0" applyFont="1" applyBorder="1" applyProtection="1"/>
    <xf numFmtId="0" fontId="6" fillId="0" borderId="0" xfId="0" applyFont="1" applyFill="1" applyBorder="1" applyProtection="1"/>
    <xf numFmtId="0" fontId="10" fillId="0" borderId="0" xfId="0" applyFont="1" applyAlignment="1">
      <alignment horizontal="center"/>
    </xf>
    <xf numFmtId="0" fontId="10" fillId="0" borderId="0" xfId="0" applyFont="1" applyFill="1"/>
    <xf numFmtId="0" fontId="0" fillId="0" borderId="0" xfId="0" applyFill="1"/>
    <xf numFmtId="0" fontId="5" fillId="2" borderId="0" xfId="0" applyFont="1" applyFill="1"/>
    <xf numFmtId="3" fontId="5" fillId="2" borderId="0" xfId="0" applyNumberFormat="1" applyFont="1" applyFill="1" applyAlignment="1">
      <alignment horizontal="right"/>
    </xf>
    <xf numFmtId="0" fontId="0" fillId="2" borderId="0" xfId="0" applyFill="1"/>
    <xf numFmtId="0" fontId="19" fillId="0" borderId="0" xfId="0" applyFont="1"/>
    <xf numFmtId="0" fontId="28" fillId="0" borderId="0" xfId="0" applyFont="1"/>
    <xf numFmtId="0" fontId="10" fillId="0" borderId="0" xfId="0" applyFont="1" applyFill="1" applyBorder="1" applyAlignment="1" applyProtection="1">
      <alignment horizontal="center"/>
    </xf>
    <xf numFmtId="9" fontId="14" fillId="0" borderId="0" xfId="0" applyNumberFormat="1" applyFont="1" applyFill="1" applyBorder="1" applyAlignment="1" applyProtection="1">
      <alignment horizontal="center"/>
    </xf>
    <xf numFmtId="0" fontId="10" fillId="0" borderId="0" xfId="0" applyFont="1" applyFill="1" applyAlignment="1" applyProtection="1">
      <alignment horizontal="center"/>
    </xf>
    <xf numFmtId="9" fontId="14" fillId="0" borderId="9" xfId="0" applyNumberFormat="1" applyFont="1" applyFill="1" applyBorder="1" applyAlignment="1" applyProtection="1">
      <alignment horizontal="center"/>
    </xf>
    <xf numFmtId="0" fontId="25" fillId="0" borderId="0" xfId="0" applyFont="1" applyFill="1" applyAlignment="1" applyProtection="1">
      <alignment horizontal="left"/>
    </xf>
    <xf numFmtId="0" fontId="14" fillId="0" borderId="0" xfId="0" applyFont="1" applyFill="1" applyAlignment="1" applyProtection="1">
      <alignment horizontal="left"/>
    </xf>
    <xf numFmtId="0" fontId="33" fillId="0" borderId="0" xfId="0" applyFont="1" applyFill="1" applyAlignment="1" applyProtection="1">
      <alignment horizontal="left"/>
    </xf>
    <xf numFmtId="49" fontId="33" fillId="0" borderId="0" xfId="0" applyNumberFormat="1" applyFont="1" applyFill="1" applyAlignment="1" applyProtection="1">
      <alignment horizontal="center" vertical="top"/>
    </xf>
    <xf numFmtId="0" fontId="24" fillId="0" borderId="0" xfId="0" applyFont="1" applyFill="1" applyAlignment="1" applyProtection="1">
      <alignment horizontal="left"/>
    </xf>
    <xf numFmtId="3" fontId="10" fillId="0" borderId="0" xfId="0" applyNumberFormat="1" applyFont="1" applyAlignment="1">
      <alignment horizontal="center"/>
    </xf>
    <xf numFmtId="3" fontId="14" fillId="0" borderId="0" xfId="0" applyNumberFormat="1" applyFont="1" applyAlignment="1">
      <alignment horizontal="center"/>
    </xf>
    <xf numFmtId="0" fontId="14" fillId="0" borderId="0" xfId="0" applyFont="1" applyFill="1" applyAlignment="1" applyProtection="1">
      <alignment horizontal="center"/>
    </xf>
    <xf numFmtId="0" fontId="22" fillId="0" borderId="0" xfId="0" applyFont="1" applyFill="1" applyAlignment="1" applyProtection="1">
      <alignment horizontal="center" vertical="center"/>
    </xf>
    <xf numFmtId="0" fontId="10" fillId="0" borderId="8" xfId="0" applyFont="1" applyFill="1" applyBorder="1" applyAlignment="1" applyProtection="1">
      <alignment horizontal="center"/>
    </xf>
    <xf numFmtId="0" fontId="10" fillId="0" borderId="0" xfId="0" applyFont="1" applyFill="1" applyProtection="1"/>
    <xf numFmtId="4" fontId="10" fillId="0" borderId="0" xfId="0" applyNumberFormat="1" applyFont="1" applyFill="1" applyProtection="1"/>
    <xf numFmtId="0" fontId="10" fillId="0" borderId="0" xfId="0" applyFont="1" applyFill="1" applyAlignment="1" applyProtection="1">
      <alignment vertical="distributed"/>
    </xf>
    <xf numFmtId="10" fontId="14" fillId="0" borderId="0" xfId="0" applyNumberFormat="1" applyFont="1" applyFill="1" applyAlignment="1" applyProtection="1">
      <alignment horizontal="center"/>
    </xf>
    <xf numFmtId="0" fontId="10" fillId="0" borderId="0" xfId="0" applyFont="1" applyFill="1" applyBorder="1" applyProtection="1"/>
    <xf numFmtId="4" fontId="6" fillId="0" borderId="0" xfId="0" applyNumberFormat="1" applyFont="1" applyProtection="1"/>
    <xf numFmtId="0" fontId="6" fillId="0" borderId="2" xfId="0" applyFont="1" applyBorder="1"/>
    <xf numFmtId="0" fontId="5" fillId="0" borderId="1" xfId="0" applyFont="1" applyBorder="1"/>
    <xf numFmtId="3" fontId="5" fillId="0" borderId="1" xfId="0" applyNumberFormat="1" applyFont="1" applyBorder="1"/>
    <xf numFmtId="3" fontId="10" fillId="0" borderId="0" xfId="0" applyNumberFormat="1" applyFont="1" applyFill="1" applyAlignment="1">
      <alignment horizontal="center"/>
    </xf>
    <xf numFmtId="0" fontId="6" fillId="0" borderId="1" xfId="0" applyFont="1" applyBorder="1"/>
    <xf numFmtId="4" fontId="5" fillId="0" borderId="0" xfId="0" applyNumberFormat="1" applyFont="1" applyFill="1" applyProtection="1"/>
    <xf numFmtId="0" fontId="33" fillId="0" borderId="0" xfId="0" applyFont="1" applyFill="1" applyAlignment="1" applyProtection="1">
      <alignment vertical="center"/>
    </xf>
    <xf numFmtId="0" fontId="10" fillId="0" borderId="0" xfId="0" applyFont="1" applyFill="1" applyAlignment="1">
      <alignment horizontal="center"/>
    </xf>
    <xf numFmtId="0" fontId="24" fillId="0" borderId="0" xfId="0" applyFont="1" applyFill="1" applyAlignment="1" applyProtection="1">
      <alignment wrapText="1"/>
    </xf>
    <xf numFmtId="3" fontId="54" fillId="0" borderId="0" xfId="0" applyNumberFormat="1" applyFont="1" applyBorder="1" applyProtection="1"/>
    <xf numFmtId="3" fontId="48" fillId="0" borderId="0" xfId="0" applyNumberFormat="1" applyFont="1" applyBorder="1" applyProtection="1"/>
    <xf numFmtId="3" fontId="6" fillId="0" borderId="0" xfId="0" applyNumberFormat="1" applyFont="1" applyFill="1" applyBorder="1" applyAlignment="1" applyProtection="1">
      <alignment horizontal="right"/>
    </xf>
    <xf numFmtId="0" fontId="47" fillId="0" borderId="0" xfId="0" applyFont="1" applyBorder="1" applyProtection="1"/>
    <xf numFmtId="3" fontId="7" fillId="0" borderId="1" xfId="0" applyNumberFormat="1" applyFont="1" applyBorder="1" applyAlignment="1">
      <alignment horizontal="right"/>
    </xf>
    <xf numFmtId="0" fontId="6" fillId="2" borderId="1" xfId="0" applyFont="1" applyFill="1" applyBorder="1"/>
    <xf numFmtId="3" fontId="6" fillId="0" borderId="2" xfId="0" applyNumberFormat="1" applyFont="1" applyBorder="1"/>
    <xf numFmtId="9" fontId="6" fillId="0" borderId="1" xfId="0" applyNumberFormat="1" applyFont="1" applyBorder="1"/>
    <xf numFmtId="9" fontId="6" fillId="0" borderId="2" xfId="0" applyNumberFormat="1" applyFont="1" applyBorder="1"/>
    <xf numFmtId="9" fontId="5" fillId="0" borderId="1" xfId="0" applyNumberFormat="1" applyFont="1" applyBorder="1"/>
    <xf numFmtId="3" fontId="5" fillId="0" borderId="0" xfId="0" applyNumberFormat="1" applyFont="1" applyBorder="1" applyAlignment="1">
      <alignment wrapText="1"/>
    </xf>
    <xf numFmtId="3" fontId="6" fillId="0" borderId="0" xfId="0" applyNumberFormat="1" applyFont="1" applyBorder="1"/>
    <xf numFmtId="0" fontId="6" fillId="2" borderId="1" xfId="0" applyFont="1" applyFill="1" applyBorder="1" applyAlignment="1">
      <alignment vertical="distributed"/>
    </xf>
    <xf numFmtId="0" fontId="6" fillId="2" borderId="1" xfId="0" applyFont="1" applyFill="1" applyBorder="1" applyAlignment="1">
      <alignment wrapText="1"/>
    </xf>
    <xf numFmtId="0" fontId="6" fillId="2" borderId="0" xfId="0" applyFont="1" applyFill="1" applyBorder="1" applyAlignment="1">
      <alignment wrapText="1"/>
    </xf>
    <xf numFmtId="3" fontId="15" fillId="0" borderId="1" xfId="0" applyNumberFormat="1" applyFont="1" applyBorder="1"/>
    <xf numFmtId="3" fontId="7" fillId="0" borderId="0" xfId="0" applyNumberFormat="1" applyFont="1" applyBorder="1" applyAlignment="1">
      <alignment horizontal="right"/>
    </xf>
    <xf numFmtId="9" fontId="6" fillId="0" borderId="0" xfId="0" applyNumberFormat="1" applyFont="1" applyBorder="1"/>
    <xf numFmtId="9" fontId="5" fillId="0" borderId="0" xfId="0" applyNumberFormat="1" applyFont="1" applyBorder="1"/>
    <xf numFmtId="3" fontId="10" fillId="0" borderId="3" xfId="0" applyNumberFormat="1" applyFont="1" applyFill="1" applyBorder="1" applyAlignment="1">
      <alignment horizontal="left"/>
    </xf>
    <xf numFmtId="0" fontId="14" fillId="0" borderId="3" xfId="0" applyFont="1" applyFill="1" applyBorder="1" applyAlignment="1">
      <alignment horizontal="left"/>
    </xf>
    <xf numFmtId="0" fontId="24" fillId="0" borderId="0" xfId="0" applyFont="1" applyFill="1" applyAlignment="1">
      <alignment horizontal="left" vertical="distributed"/>
    </xf>
    <xf numFmtId="0" fontId="59" fillId="0" borderId="0" xfId="0" applyFont="1" applyFill="1" applyAlignment="1" applyProtection="1">
      <alignment horizontal="left" vertical="center"/>
    </xf>
    <xf numFmtId="0" fontId="43" fillId="0" borderId="0" xfId="0" applyFont="1" applyFill="1" applyBorder="1" applyProtection="1"/>
    <xf numFmtId="0" fontId="61" fillId="0" borderId="0" xfId="0" applyFont="1" applyFill="1" applyBorder="1" applyAlignment="1" applyProtection="1">
      <alignment horizontal="left" vertical="center"/>
    </xf>
    <xf numFmtId="0" fontId="43" fillId="0" borderId="0" xfId="0" applyFont="1" applyFill="1" applyProtection="1"/>
    <xf numFmtId="0" fontId="6" fillId="0" borderId="0" xfId="5" applyFont="1" applyFill="1" applyBorder="1" applyAlignment="1" applyProtection="1">
      <alignment horizontal="left"/>
    </xf>
    <xf numFmtId="0" fontId="5" fillId="0" borderId="0" xfId="5" applyFont="1" applyFill="1" applyBorder="1" applyAlignment="1" applyProtection="1">
      <alignment horizontal="center"/>
    </xf>
    <xf numFmtId="3" fontId="24" fillId="0" borderId="0" xfId="5" applyNumberFormat="1" applyFont="1" applyAlignment="1">
      <alignment horizontal="center"/>
    </xf>
    <xf numFmtId="3" fontId="66" fillId="0" borderId="0" xfId="5" applyNumberFormat="1" applyFont="1" applyAlignment="1">
      <alignment horizontal="center"/>
    </xf>
    <xf numFmtId="3" fontId="22" fillId="0" borderId="0" xfId="5" applyNumberFormat="1" applyFont="1" applyAlignment="1">
      <alignment horizontal="center"/>
    </xf>
    <xf numFmtId="3" fontId="20" fillId="0" borderId="0" xfId="5" quotePrefix="1" applyNumberFormat="1" applyFont="1" applyFill="1" applyBorder="1" applyAlignment="1" applyProtection="1">
      <alignment horizontal="center"/>
    </xf>
    <xf numFmtId="3" fontId="14" fillId="0" borderId="0" xfId="5" quotePrefix="1" applyNumberFormat="1" applyFont="1" applyFill="1" applyBorder="1" applyAlignment="1" applyProtection="1">
      <alignment horizontal="center"/>
    </xf>
    <xf numFmtId="0" fontId="21" fillId="0" borderId="0" xfId="0" applyFont="1" applyFill="1" applyAlignment="1">
      <alignment horizontal="right" vertical="distributed"/>
    </xf>
    <xf numFmtId="3" fontId="24" fillId="0" borderId="0" xfId="0" applyNumberFormat="1" applyFont="1" applyFill="1" applyAlignment="1">
      <alignment horizontal="left" vertical="distributed"/>
    </xf>
    <xf numFmtId="3" fontId="66" fillId="0" borderId="0" xfId="0" applyNumberFormat="1" applyFont="1" applyFill="1" applyAlignment="1">
      <alignment horizontal="left" vertical="distributed"/>
    </xf>
    <xf numFmtId="3" fontId="14" fillId="0" borderId="3" xfId="5" applyNumberFormat="1" applyFont="1" applyFill="1" applyBorder="1" applyAlignment="1" applyProtection="1">
      <alignment horizontal="center" vertical="center" wrapText="1"/>
    </xf>
    <xf numFmtId="3" fontId="21" fillId="0" borderId="3" xfId="5" applyNumberFormat="1" applyFont="1" applyFill="1" applyBorder="1" applyAlignment="1" applyProtection="1">
      <alignment horizontal="center" vertical="center" wrapText="1"/>
    </xf>
    <xf numFmtId="0" fontId="21" fillId="0" borderId="11" xfId="5" applyFont="1" applyFill="1" applyBorder="1" applyAlignment="1">
      <alignment horizontal="right"/>
    </xf>
    <xf numFmtId="3" fontId="58" fillId="0" borderId="0" xfId="0" applyNumberFormat="1" applyFont="1" applyFill="1"/>
    <xf numFmtId="0" fontId="21" fillId="0" borderId="3" xfId="5" applyFont="1" applyFill="1" applyBorder="1" applyAlignment="1" applyProtection="1">
      <alignment horizontal="right" vertical="center" wrapText="1"/>
    </xf>
    <xf numFmtId="0" fontId="10" fillId="0" borderId="3" xfId="5" applyFont="1" applyFill="1" applyBorder="1" applyAlignment="1" applyProtection="1">
      <alignment horizontal="left" vertical="center" wrapText="1"/>
    </xf>
    <xf numFmtId="3" fontId="10" fillId="3" borderId="3" xfId="5" applyNumberFormat="1" applyFont="1" applyFill="1" applyBorder="1" applyAlignment="1" applyProtection="1">
      <alignment horizontal="center" vertical="center"/>
      <protection locked="0"/>
    </xf>
    <xf numFmtId="3" fontId="21" fillId="3" borderId="3" xfId="5" applyNumberFormat="1" applyFont="1" applyFill="1" applyBorder="1" applyAlignment="1" applyProtection="1">
      <alignment horizontal="center" vertical="center"/>
      <protection locked="0"/>
    </xf>
    <xf numFmtId="3" fontId="14" fillId="3" borderId="3" xfId="5" applyNumberFormat="1" applyFont="1" applyFill="1" applyBorder="1" applyAlignment="1" applyProtection="1">
      <alignment horizontal="center" vertical="center" wrapText="1"/>
    </xf>
    <xf numFmtId="3" fontId="14" fillId="0" borderId="3" xfId="5" applyNumberFormat="1" applyFont="1" applyFill="1" applyBorder="1" applyAlignment="1" applyProtection="1">
      <alignment horizontal="center"/>
    </xf>
    <xf numFmtId="3" fontId="20" fillId="0" borderId="3" xfId="5" applyNumberFormat="1" applyFont="1" applyFill="1" applyBorder="1" applyAlignment="1" applyProtection="1">
      <alignment horizontal="center"/>
    </xf>
    <xf numFmtId="0" fontId="9" fillId="0" borderId="0" xfId="0" applyFont="1" applyFill="1"/>
    <xf numFmtId="0" fontId="21" fillId="0" borderId="0" xfId="5" applyFont="1" applyFill="1" applyBorder="1" applyAlignment="1" applyProtection="1">
      <alignment horizontal="right" vertical="center" wrapText="1"/>
    </xf>
    <xf numFmtId="3" fontId="14" fillId="0" borderId="3" xfId="5" applyNumberFormat="1" applyFont="1" applyFill="1" applyBorder="1" applyAlignment="1" applyProtection="1">
      <alignment horizontal="right" wrapText="1"/>
    </xf>
    <xf numFmtId="3" fontId="14" fillId="3" borderId="3" xfId="5" applyNumberFormat="1" applyFont="1" applyFill="1" applyBorder="1" applyAlignment="1" applyProtection="1">
      <alignment horizontal="center"/>
    </xf>
    <xf numFmtId="3" fontId="20" fillId="3" borderId="3" xfId="5" applyNumberFormat="1" applyFont="1" applyFill="1" applyBorder="1" applyAlignment="1" applyProtection="1">
      <alignment horizontal="center"/>
    </xf>
    <xf numFmtId="3" fontId="20" fillId="0" borderId="3" xfId="5" applyNumberFormat="1" applyFont="1" applyFill="1" applyBorder="1" applyAlignment="1" applyProtection="1">
      <alignment horizontal="right" wrapText="1"/>
    </xf>
    <xf numFmtId="3" fontId="10" fillId="0" borderId="3" xfId="5" applyNumberFormat="1" applyFont="1" applyFill="1" applyBorder="1" applyAlignment="1" applyProtection="1">
      <alignment horizontal="center" vertical="center"/>
      <protection locked="0"/>
    </xf>
    <xf numFmtId="3" fontId="21" fillId="0" borderId="3" xfId="5" applyNumberFormat="1" applyFont="1" applyFill="1" applyBorder="1" applyAlignment="1" applyProtection="1">
      <alignment horizontal="center" vertical="center"/>
      <protection locked="0"/>
    </xf>
    <xf numFmtId="3" fontId="21" fillId="0" borderId="3" xfId="5" applyNumberFormat="1" applyFont="1" applyFill="1" applyBorder="1" applyAlignment="1" applyProtection="1">
      <alignment horizontal="right" wrapText="1"/>
    </xf>
    <xf numFmtId="0" fontId="14" fillId="0" borderId="3" xfId="5" applyFont="1" applyFill="1" applyBorder="1" applyAlignment="1" applyProtection="1">
      <alignment horizontal="left" vertical="center" wrapText="1"/>
    </xf>
    <xf numFmtId="3" fontId="14" fillId="0" borderId="3" xfId="5" applyNumberFormat="1" applyFont="1" applyFill="1" applyBorder="1" applyAlignment="1" applyProtection="1">
      <alignment horizontal="center" vertical="center"/>
      <protection locked="0"/>
    </xf>
    <xf numFmtId="3" fontId="20" fillId="0" borderId="3" xfId="5" applyNumberFormat="1" applyFont="1" applyFill="1" applyBorder="1" applyAlignment="1" applyProtection="1">
      <alignment horizontal="center" vertical="center"/>
      <protection locked="0"/>
    </xf>
    <xf numFmtId="0" fontId="10" fillId="0" borderId="3" xfId="0" applyFont="1" applyFill="1" applyBorder="1" applyAlignment="1" applyProtection="1">
      <alignment vertical="justify" wrapText="1"/>
    </xf>
    <xf numFmtId="0" fontId="14" fillId="0" borderId="3" xfId="5" applyFont="1" applyFill="1" applyBorder="1" applyAlignment="1" applyProtection="1">
      <alignment horizontal="right" vertical="center" wrapText="1"/>
    </xf>
    <xf numFmtId="0" fontId="21" fillId="0" borderId="0" xfId="5" applyFont="1" applyFill="1" applyBorder="1" applyAlignment="1">
      <alignment horizontal="right"/>
    </xf>
    <xf numFmtId="0" fontId="10" fillId="0" borderId="0" xfId="5" applyFont="1" applyFill="1" applyBorder="1"/>
    <xf numFmtId="3" fontId="10" fillId="0" borderId="0" xfId="5" applyNumberFormat="1" applyFont="1" applyFill="1" applyBorder="1" applyAlignment="1">
      <alignment horizontal="center"/>
    </xf>
    <xf numFmtId="3" fontId="21" fillId="0" borderId="0" xfId="5" applyNumberFormat="1" applyFont="1" applyFill="1" applyBorder="1" applyAlignment="1">
      <alignment horizontal="center"/>
    </xf>
    <xf numFmtId="3" fontId="14" fillId="0" borderId="0" xfId="5" applyNumberFormat="1" applyFont="1" applyFill="1" applyBorder="1" applyAlignment="1">
      <alignment horizontal="center"/>
    </xf>
    <xf numFmtId="0" fontId="21" fillId="0" borderId="0" xfId="0" applyFont="1" applyFill="1" applyAlignment="1">
      <alignment horizontal="right"/>
    </xf>
    <xf numFmtId="3" fontId="21" fillId="0" borderId="0" xfId="0" applyNumberFormat="1" applyFont="1" applyFill="1" applyAlignment="1">
      <alignment horizontal="center"/>
    </xf>
    <xf numFmtId="3" fontId="14" fillId="0" borderId="0" xfId="0" applyNumberFormat="1" applyFont="1" applyFill="1" applyAlignment="1">
      <alignment horizontal="center"/>
    </xf>
    <xf numFmtId="0" fontId="21" fillId="0" borderId="0" xfId="0" applyFont="1" applyAlignment="1">
      <alignment horizontal="right"/>
    </xf>
    <xf numFmtId="3" fontId="21" fillId="0" borderId="0" xfId="0" applyNumberFormat="1" applyFont="1" applyAlignment="1">
      <alignment horizontal="center"/>
    </xf>
    <xf numFmtId="0" fontId="67" fillId="0" borderId="0" xfId="5" quotePrefix="1" applyFont="1" applyFill="1" applyBorder="1" applyAlignment="1" applyProtection="1">
      <alignment horizontal="center" vertical="justify"/>
    </xf>
    <xf numFmtId="0" fontId="68" fillId="0" borderId="0" xfId="0" applyFont="1" applyAlignment="1">
      <alignment horizontal="center"/>
    </xf>
    <xf numFmtId="0" fontId="20" fillId="0" borderId="0" xfId="5" applyFont="1" applyFill="1" applyBorder="1" applyAlignment="1" applyProtection="1">
      <alignment horizontal="right"/>
    </xf>
    <xf numFmtId="0" fontId="55" fillId="0" borderId="0" xfId="5" applyFont="1" applyAlignment="1">
      <alignment horizontal="left" vertical="justify"/>
    </xf>
    <xf numFmtId="0" fontId="55" fillId="0" borderId="0" xfId="5" applyFont="1" applyAlignment="1">
      <alignment horizontal="center" vertical="justify"/>
    </xf>
    <xf numFmtId="0" fontId="69" fillId="0" borderId="0" xfId="5" applyFont="1" applyAlignment="1">
      <alignment horizontal="center" vertical="justify"/>
    </xf>
    <xf numFmtId="0" fontId="14" fillId="0" borderId="3" xfId="5" applyFont="1" applyFill="1" applyBorder="1" applyAlignment="1" applyProtection="1">
      <alignment horizontal="center" vertical="center" wrapText="1"/>
    </xf>
    <xf numFmtId="0" fontId="68" fillId="0" borderId="3" xfId="5" applyFont="1" applyFill="1" applyBorder="1" applyAlignment="1" applyProtection="1">
      <alignment horizontal="center" vertical="center" wrapText="1"/>
    </xf>
    <xf numFmtId="3" fontId="21" fillId="0" borderId="3" xfId="5" applyNumberFormat="1" applyFont="1" applyFill="1" applyBorder="1" applyAlignment="1" applyProtection="1">
      <alignment horizontal="right" vertical="center" wrapText="1"/>
    </xf>
    <xf numFmtId="3" fontId="10" fillId="0" borderId="3" xfId="5" applyNumberFormat="1" applyFont="1" applyFill="1" applyBorder="1" applyAlignment="1" applyProtection="1">
      <alignment vertical="justify" wrapText="1"/>
    </xf>
    <xf numFmtId="3" fontId="10" fillId="0" borderId="3" xfId="5" applyNumberFormat="1" applyFont="1" applyFill="1" applyBorder="1" applyAlignment="1" applyProtection="1">
      <alignment horizontal="center" vertical="justify"/>
    </xf>
    <xf numFmtId="3" fontId="68" fillId="0" borderId="3" xfId="5" applyNumberFormat="1" applyFont="1" applyFill="1" applyBorder="1" applyAlignment="1" applyProtection="1">
      <alignment horizontal="center" vertical="justify"/>
    </xf>
    <xf numFmtId="3" fontId="14" fillId="0" borderId="3" xfId="5" applyNumberFormat="1" applyFont="1" applyFill="1" applyBorder="1" applyAlignment="1" applyProtection="1">
      <alignment horizontal="center" vertical="justify"/>
    </xf>
    <xf numFmtId="3" fontId="67" fillId="0" borderId="3" xfId="5" applyNumberFormat="1" applyFont="1" applyFill="1" applyBorder="1" applyAlignment="1" applyProtection="1">
      <alignment horizontal="center" vertical="justify"/>
    </xf>
    <xf numFmtId="0" fontId="68" fillId="0" borderId="0" xfId="0" applyFont="1" applyFill="1" applyAlignment="1">
      <alignment horizontal="center"/>
    </xf>
    <xf numFmtId="3" fontId="21" fillId="0" borderId="3" xfId="5" applyNumberFormat="1" applyFont="1" applyFill="1" applyBorder="1" applyAlignment="1" applyProtection="1">
      <alignment horizontal="right" vertical="justify" wrapText="1"/>
    </xf>
    <xf numFmtId="3" fontId="10" fillId="0" borderId="3" xfId="5" applyNumberFormat="1" applyFont="1" applyFill="1" applyBorder="1" applyAlignment="1" applyProtection="1">
      <alignment horizontal="center" vertical="justify" wrapText="1"/>
    </xf>
    <xf numFmtId="3" fontId="68" fillId="0" borderId="3" xfId="5" applyNumberFormat="1" applyFont="1" applyFill="1" applyBorder="1" applyAlignment="1" applyProtection="1">
      <alignment horizontal="center" vertical="justify" wrapText="1"/>
    </xf>
    <xf numFmtId="3" fontId="14" fillId="0" borderId="3" xfId="5" applyNumberFormat="1" applyFont="1" applyFill="1" applyBorder="1" applyAlignment="1" applyProtection="1">
      <alignment horizontal="center" vertical="justify" wrapText="1"/>
    </xf>
    <xf numFmtId="3" fontId="67" fillId="0" borderId="3" xfId="5" applyNumberFormat="1" applyFont="1" applyFill="1" applyBorder="1" applyAlignment="1" applyProtection="1">
      <alignment horizontal="center" vertical="justify" wrapText="1"/>
    </xf>
    <xf numFmtId="3" fontId="10" fillId="0" borderId="3" xfId="5" applyNumberFormat="1" applyFont="1" applyFill="1" applyBorder="1" applyAlignment="1" applyProtection="1">
      <alignment horizontal="center" vertical="center" wrapText="1"/>
    </xf>
    <xf numFmtId="3" fontId="68" fillId="0" borderId="3" xfId="5" applyNumberFormat="1" applyFont="1" applyFill="1" applyBorder="1" applyAlignment="1" applyProtection="1">
      <alignment horizontal="center" vertical="center" wrapText="1"/>
    </xf>
    <xf numFmtId="3" fontId="67" fillId="0" borderId="3" xfId="5" applyNumberFormat="1" applyFont="1" applyFill="1" applyBorder="1" applyAlignment="1" applyProtection="1">
      <alignment horizontal="center" vertical="center" wrapText="1"/>
    </xf>
    <xf numFmtId="3" fontId="20" fillId="0" borderId="3" xfId="5" applyNumberFormat="1" applyFont="1" applyFill="1" applyBorder="1" applyAlignment="1" applyProtection="1">
      <alignment horizontal="right" vertical="justify" wrapText="1"/>
    </xf>
    <xf numFmtId="3" fontId="14" fillId="0" borderId="3" xfId="5" applyNumberFormat="1" applyFont="1" applyFill="1" applyBorder="1" applyAlignment="1" applyProtection="1">
      <alignment horizontal="right" vertical="justify" wrapText="1"/>
    </xf>
    <xf numFmtId="0" fontId="21" fillId="0" borderId="0" xfId="0" applyFont="1" applyFill="1"/>
    <xf numFmtId="3" fontId="14" fillId="0" borderId="3" xfId="5" applyNumberFormat="1" applyFont="1" applyFill="1" applyBorder="1" applyAlignment="1" applyProtection="1">
      <alignment horizontal="left" wrapText="1"/>
    </xf>
    <xf numFmtId="3" fontId="14" fillId="0" borderId="4" xfId="5" applyNumberFormat="1" applyFont="1" applyFill="1" applyBorder="1" applyAlignment="1" applyProtection="1">
      <alignment wrapText="1"/>
    </xf>
    <xf numFmtId="3" fontId="10" fillId="3" borderId="3" xfId="5" applyNumberFormat="1" applyFont="1" applyFill="1" applyBorder="1" applyAlignment="1" applyProtection="1">
      <alignment horizontal="center" vertical="center" wrapText="1"/>
      <protection locked="0"/>
    </xf>
    <xf numFmtId="3" fontId="68" fillId="3" borderId="3" xfId="5" applyNumberFormat="1" applyFont="1" applyFill="1" applyBorder="1" applyAlignment="1" applyProtection="1">
      <alignment horizontal="center" vertical="center" wrapText="1"/>
      <protection locked="0"/>
    </xf>
    <xf numFmtId="3" fontId="21" fillId="0" borderId="0" xfId="0" applyNumberFormat="1" applyFont="1" applyFill="1" applyBorder="1" applyAlignment="1">
      <alignment horizontal="center" vertical="justify"/>
    </xf>
    <xf numFmtId="3" fontId="10" fillId="0" borderId="0" xfId="0" applyNumberFormat="1" applyFont="1" applyFill="1" applyBorder="1" applyAlignment="1">
      <alignment horizontal="center" vertical="justify"/>
    </xf>
    <xf numFmtId="3" fontId="30" fillId="0" borderId="0" xfId="0" applyNumberFormat="1" applyFont="1" applyFill="1" applyBorder="1" applyAlignment="1">
      <alignment horizontal="center" vertical="justify"/>
    </xf>
    <xf numFmtId="0" fontId="30" fillId="0" borderId="0" xfId="0" applyFont="1" applyFill="1" applyBorder="1" applyAlignment="1">
      <alignment vertical="justify"/>
    </xf>
    <xf numFmtId="3" fontId="21" fillId="0" borderId="2" xfId="0" applyNumberFormat="1" applyFont="1" applyFill="1" applyBorder="1" applyAlignment="1">
      <alignment horizontal="center" vertical="justify"/>
    </xf>
    <xf numFmtId="3" fontId="10" fillId="0" borderId="2" xfId="0" applyNumberFormat="1" applyFont="1" applyFill="1" applyBorder="1" applyAlignment="1">
      <alignment horizontal="center" vertical="justify"/>
    </xf>
    <xf numFmtId="3" fontId="30" fillId="0" borderId="2" xfId="0" applyNumberFormat="1" applyFont="1" applyFill="1" applyBorder="1" applyAlignment="1">
      <alignment horizontal="center" vertical="justify"/>
    </xf>
    <xf numFmtId="0" fontId="21" fillId="0" borderId="3" xfId="0" applyFont="1" applyFill="1" applyBorder="1" applyAlignment="1" applyProtection="1">
      <alignment horizontal="right" vertical="justify" wrapText="1"/>
    </xf>
    <xf numFmtId="3" fontId="21" fillId="0" borderId="3" xfId="0" applyNumberFormat="1" applyFont="1" applyFill="1" applyBorder="1" applyAlignment="1">
      <alignment horizontal="left"/>
    </xf>
    <xf numFmtId="3" fontId="21" fillId="0" borderId="3" xfId="0" applyNumberFormat="1" applyFont="1" applyFill="1" applyBorder="1" applyAlignment="1">
      <alignment horizontal="center" vertical="justify"/>
    </xf>
    <xf numFmtId="3" fontId="10" fillId="0" borderId="3" xfId="0" applyNumberFormat="1" applyFont="1" applyFill="1" applyBorder="1" applyAlignment="1">
      <alignment horizontal="center" vertical="justify"/>
    </xf>
    <xf numFmtId="3" fontId="30" fillId="0" borderId="3" xfId="0" applyNumberFormat="1" applyFont="1" applyFill="1" applyBorder="1" applyAlignment="1">
      <alignment horizontal="center" vertical="justify"/>
    </xf>
    <xf numFmtId="0" fontId="21" fillId="0" borderId="3" xfId="0" quotePrefix="1" applyNumberFormat="1" applyFont="1" applyFill="1" applyBorder="1" applyAlignment="1" applyProtection="1">
      <alignment horizontal="right" vertical="justify" wrapText="1"/>
    </xf>
    <xf numFmtId="3" fontId="10" fillId="3" borderId="3" xfId="0" applyNumberFormat="1" applyFont="1" applyFill="1" applyBorder="1" applyAlignment="1" applyProtection="1">
      <alignment horizontal="center" vertical="justify"/>
      <protection locked="0"/>
    </xf>
    <xf numFmtId="3" fontId="21" fillId="3" borderId="3" xfId="0" applyNumberFormat="1" applyFont="1" applyFill="1" applyBorder="1" applyAlignment="1" applyProtection="1">
      <alignment horizontal="center" vertical="justify"/>
      <protection locked="0"/>
    </xf>
    <xf numFmtId="3" fontId="10" fillId="0" borderId="3" xfId="0" applyNumberFormat="1" applyFont="1" applyFill="1" applyBorder="1" applyAlignment="1" applyProtection="1">
      <alignment horizontal="center" vertical="justify"/>
      <protection locked="0"/>
    </xf>
    <xf numFmtId="0" fontId="21" fillId="0" borderId="3" xfId="0" applyNumberFormat="1" applyFont="1" applyFill="1" applyBorder="1" applyAlignment="1" applyProtection="1">
      <alignment horizontal="right" vertical="justify" wrapText="1"/>
    </xf>
    <xf numFmtId="3" fontId="10" fillId="0" borderId="3" xfId="0" applyNumberFormat="1" applyFont="1" applyFill="1" applyBorder="1" applyAlignment="1" applyProtection="1">
      <alignment horizontal="center" vertical="justify" wrapText="1"/>
    </xf>
    <xf numFmtId="3" fontId="14" fillId="0" borderId="3" xfId="0" applyNumberFormat="1" applyFont="1" applyFill="1" applyBorder="1" applyAlignment="1" applyProtection="1">
      <alignment horizontal="center" vertical="justify" wrapText="1"/>
    </xf>
    <xf numFmtId="3" fontId="20" fillId="0" borderId="3" xfId="0" applyNumberFormat="1" applyFont="1" applyFill="1" applyBorder="1" applyAlignment="1" applyProtection="1">
      <alignment horizontal="center" vertical="justify" wrapText="1"/>
    </xf>
    <xf numFmtId="0" fontId="10" fillId="0" borderId="3" xfId="0" applyFont="1" applyFill="1" applyBorder="1" applyAlignment="1" applyProtection="1">
      <alignment horizontal="left" vertical="justify" wrapText="1"/>
    </xf>
    <xf numFmtId="43" fontId="10" fillId="0" borderId="3" xfId="0" applyNumberFormat="1" applyFont="1" applyFill="1" applyBorder="1" applyAlignment="1" applyProtection="1">
      <alignment vertical="justify" wrapText="1"/>
    </xf>
    <xf numFmtId="3" fontId="14" fillId="0" borderId="3" xfId="0" applyNumberFormat="1" applyFont="1" applyFill="1" applyBorder="1" applyAlignment="1" applyProtection="1">
      <alignment horizontal="center" vertical="justify"/>
      <protection locked="0"/>
    </xf>
    <xf numFmtId="0" fontId="70" fillId="0" borderId="0" xfId="0" applyFont="1" applyFill="1" applyBorder="1" applyAlignment="1">
      <alignment vertical="justify"/>
    </xf>
    <xf numFmtId="3" fontId="20" fillId="0" borderId="2" xfId="0" applyNumberFormat="1" applyFont="1" applyFill="1" applyBorder="1" applyAlignment="1" applyProtection="1">
      <alignment horizontal="center" vertical="justify" wrapText="1"/>
    </xf>
    <xf numFmtId="3" fontId="14" fillId="0" borderId="2" xfId="0" applyNumberFormat="1" applyFont="1" applyFill="1" applyBorder="1" applyAlignment="1" applyProtection="1">
      <alignment horizontal="center" vertical="justify" wrapText="1"/>
    </xf>
    <xf numFmtId="3" fontId="14" fillId="0" borderId="5" xfId="0" applyNumberFormat="1" applyFont="1" applyFill="1" applyBorder="1" applyAlignment="1" applyProtection="1">
      <alignment horizontal="center" vertical="justify" wrapText="1"/>
    </xf>
    <xf numFmtId="3" fontId="10" fillId="0" borderId="5" xfId="0" applyNumberFormat="1" applyFont="1" applyFill="1" applyBorder="1" applyAlignment="1">
      <alignment horizontal="center" vertical="justify"/>
    </xf>
    <xf numFmtId="3" fontId="14" fillId="0" borderId="3" xfId="0" applyNumberFormat="1" applyFont="1" applyFill="1" applyBorder="1" applyAlignment="1" applyProtection="1">
      <alignment horizontal="left" vertical="justify" wrapText="1"/>
    </xf>
    <xf numFmtId="3" fontId="20" fillId="0" borderId="3" xfId="0" applyNumberFormat="1" applyFont="1" applyFill="1" applyBorder="1" applyAlignment="1" applyProtection="1">
      <alignment horizontal="left" vertical="justify" wrapText="1"/>
    </xf>
    <xf numFmtId="43" fontId="14" fillId="0" borderId="3" xfId="0" applyNumberFormat="1" applyFont="1" applyFill="1" applyBorder="1" applyAlignment="1" applyProtection="1">
      <alignment vertical="justify" wrapText="1"/>
    </xf>
    <xf numFmtId="3" fontId="20" fillId="0" borderId="3" xfId="0" applyNumberFormat="1" applyFont="1" applyFill="1" applyBorder="1" applyAlignment="1" applyProtection="1">
      <alignment horizontal="center" vertical="justify"/>
      <protection locked="0"/>
    </xf>
    <xf numFmtId="3" fontId="21" fillId="0" borderId="3" xfId="0" applyNumberFormat="1" applyFont="1" applyFill="1" applyBorder="1" applyAlignment="1" applyProtection="1">
      <alignment horizontal="center" vertical="justify"/>
      <protection locked="0"/>
    </xf>
    <xf numFmtId="0" fontId="14" fillId="0" borderId="3" xfId="0" applyFont="1" applyFill="1" applyBorder="1" applyAlignment="1" applyProtection="1">
      <alignment vertical="justify" wrapText="1"/>
    </xf>
    <xf numFmtId="0" fontId="71" fillId="0" borderId="0" xfId="0" applyFont="1" applyFill="1" applyBorder="1" applyAlignment="1">
      <alignment vertical="justify"/>
    </xf>
    <xf numFmtId="43" fontId="21" fillId="0" borderId="3" xfId="0" applyNumberFormat="1" applyFont="1" applyFill="1" applyBorder="1" applyAlignment="1" applyProtection="1">
      <alignment horizontal="right" vertical="justify" wrapText="1"/>
    </xf>
    <xf numFmtId="3" fontId="30" fillId="0" borderId="3" xfId="0" applyNumberFormat="1" applyFont="1" applyFill="1" applyBorder="1" applyAlignment="1">
      <alignment vertical="justify"/>
    </xf>
    <xf numFmtId="3" fontId="72" fillId="0" borderId="3" xfId="0" applyNumberFormat="1" applyFont="1" applyFill="1" applyBorder="1" applyAlignment="1">
      <alignment vertical="justify"/>
    </xf>
    <xf numFmtId="43" fontId="14" fillId="0" borderId="3" xfId="0" applyNumberFormat="1" applyFont="1" applyFill="1" applyBorder="1" applyAlignment="1" applyProtection="1">
      <alignment horizontal="left" vertical="justify" wrapText="1"/>
    </xf>
    <xf numFmtId="3" fontId="21" fillId="0" borderId="3" xfId="0" applyNumberFormat="1" applyFont="1" applyFill="1" applyBorder="1" applyAlignment="1" applyProtection="1">
      <alignment horizontal="center" vertical="justify" wrapText="1"/>
    </xf>
    <xf numFmtId="3" fontId="21" fillId="3" borderId="3" xfId="0" applyNumberFormat="1" applyFont="1" applyFill="1" applyBorder="1" applyAlignment="1">
      <alignment horizontal="center" vertical="justify"/>
    </xf>
    <xf numFmtId="3" fontId="10" fillId="3" borderId="3" xfId="0" applyNumberFormat="1" applyFont="1" applyFill="1" applyBorder="1" applyAlignment="1">
      <alignment horizontal="center" vertical="justify"/>
    </xf>
    <xf numFmtId="3" fontId="10" fillId="0" borderId="2" xfId="0" applyNumberFormat="1" applyFont="1" applyFill="1" applyBorder="1" applyAlignment="1" applyProtection="1">
      <alignment horizontal="center" vertical="justify"/>
      <protection locked="0"/>
    </xf>
    <xf numFmtId="3" fontId="14" fillId="3" borderId="3" xfId="0" applyNumberFormat="1" applyFont="1" applyFill="1" applyBorder="1" applyAlignment="1" applyProtection="1">
      <alignment horizontal="center" vertical="justify" wrapText="1"/>
    </xf>
    <xf numFmtId="0" fontId="21" fillId="0" borderId="0" xfId="0" applyNumberFormat="1" applyFont="1" applyFill="1" applyBorder="1" applyAlignment="1" applyProtection="1">
      <alignment horizontal="right" vertical="justify"/>
    </xf>
    <xf numFmtId="0" fontId="10" fillId="0" borderId="0" xfId="0" applyFont="1" applyFill="1" applyBorder="1" applyAlignment="1" applyProtection="1">
      <alignment vertical="justify"/>
    </xf>
    <xf numFmtId="3" fontId="10" fillId="0" borderId="0" xfId="0" applyNumberFormat="1" applyFont="1" applyFill="1" applyBorder="1" applyAlignment="1" applyProtection="1">
      <alignment horizontal="center" vertical="justify"/>
    </xf>
    <xf numFmtId="3" fontId="21" fillId="0" borderId="0" xfId="0" applyNumberFormat="1" applyFont="1" applyFill="1" applyBorder="1" applyAlignment="1" applyProtection="1">
      <alignment horizontal="center" vertical="justify"/>
    </xf>
    <xf numFmtId="3" fontId="43" fillId="0" borderId="0" xfId="0" applyNumberFormat="1" applyFont="1" applyFill="1" applyBorder="1" applyAlignment="1" applyProtection="1">
      <alignment horizontal="right"/>
    </xf>
    <xf numFmtId="3" fontId="29" fillId="0" borderId="0" xfId="0" applyNumberFormat="1" applyFont="1" applyFill="1" applyBorder="1" applyAlignment="1" applyProtection="1">
      <alignment horizontal="right"/>
    </xf>
    <xf numFmtId="3" fontId="31" fillId="0" borderId="9" xfId="0" quotePrefix="1" applyNumberFormat="1" applyFont="1" applyFill="1" applyBorder="1" applyAlignment="1" applyProtection="1">
      <alignment horizontal="center"/>
    </xf>
    <xf numFmtId="0" fontId="14" fillId="0" borderId="0" xfId="0" applyFont="1" applyFill="1" applyProtection="1"/>
    <xf numFmtId="0" fontId="33" fillId="0" borderId="0" xfId="0" applyFont="1" applyFill="1" applyBorder="1" applyProtection="1"/>
    <xf numFmtId="3" fontId="10" fillId="0" borderId="0" xfId="0" applyNumberFormat="1" applyFont="1" applyFill="1" applyAlignment="1" applyProtection="1">
      <alignment horizontal="center"/>
    </xf>
    <xf numFmtId="0" fontId="10" fillId="0" borderId="0" xfId="0" applyFont="1" applyFill="1" applyAlignment="1" applyProtection="1">
      <alignment wrapText="1"/>
    </xf>
    <xf numFmtId="0" fontId="14" fillId="0" borderId="0" xfId="0" applyFont="1" applyFill="1" applyAlignment="1" applyProtection="1">
      <alignment vertical="center" wrapText="1"/>
    </xf>
    <xf numFmtId="3" fontId="14" fillId="0" borderId="0" xfId="0" applyNumberFormat="1" applyFont="1" applyFill="1" applyAlignment="1" applyProtection="1">
      <alignment horizontal="center" vertical="center"/>
    </xf>
    <xf numFmtId="0" fontId="10" fillId="0" borderId="0" xfId="0" applyFont="1" applyFill="1" applyAlignment="1" applyProtection="1">
      <alignment horizontal="right"/>
    </xf>
    <xf numFmtId="0" fontId="24" fillId="0" borderId="0" xfId="0" applyFont="1" applyFill="1" applyAlignment="1" applyProtection="1">
      <alignment horizontal="center"/>
    </xf>
    <xf numFmtId="0" fontId="43" fillId="0" borderId="0" xfId="0" applyFont="1" applyFill="1" applyBorder="1" applyAlignment="1" applyProtection="1">
      <alignment horizontal="center"/>
    </xf>
    <xf numFmtId="0" fontId="24" fillId="0" borderId="0" xfId="0" applyFont="1" applyFill="1" applyProtection="1"/>
    <xf numFmtId="0" fontId="5" fillId="0" borderId="0" xfId="0" applyFont="1" applyFill="1" applyProtection="1"/>
    <xf numFmtId="3" fontId="5" fillId="0" borderId="0" xfId="0" applyNumberFormat="1" applyFont="1" applyFill="1" applyAlignment="1" applyProtection="1">
      <alignment horizontal="right"/>
    </xf>
    <xf numFmtId="0" fontId="5" fillId="0" borderId="1" xfId="0" applyFont="1" applyFill="1" applyBorder="1" applyProtection="1"/>
    <xf numFmtId="0" fontId="19" fillId="0" borderId="0" xfId="0" applyFont="1" applyFill="1" applyProtection="1"/>
    <xf numFmtId="0" fontId="0" fillId="0" borderId="0" xfId="0" applyFill="1" applyProtection="1"/>
    <xf numFmtId="9" fontId="5" fillId="0" borderId="0" xfId="0" applyNumberFormat="1" applyFont="1" applyFill="1" applyBorder="1" applyProtection="1"/>
    <xf numFmtId="9" fontId="5" fillId="0" borderId="1" xfId="0" applyNumberFormat="1" applyFont="1" applyFill="1" applyBorder="1" applyProtection="1"/>
    <xf numFmtId="0" fontId="15" fillId="0" borderId="0" xfId="0" applyFont="1" applyFill="1" applyProtection="1"/>
    <xf numFmtId="0" fontId="43" fillId="0" borderId="0" xfId="0" applyFont="1" applyFill="1" applyBorder="1" applyAlignment="1" applyProtection="1">
      <alignment horizontal="center" vertical="distributed"/>
    </xf>
    <xf numFmtId="0" fontId="43" fillId="0" borderId="0" xfId="0" applyFont="1" applyFill="1" applyAlignment="1" applyProtection="1">
      <alignment horizontal="center" vertical="distributed"/>
    </xf>
    <xf numFmtId="0" fontId="43" fillId="0" borderId="1" xfId="0" applyFont="1" applyFill="1" applyBorder="1" applyAlignment="1" applyProtection="1">
      <alignment horizontal="center" vertical="distributed"/>
    </xf>
    <xf numFmtId="0" fontId="62" fillId="0" borderId="0" xfId="0" applyFont="1" applyFill="1" applyAlignment="1" applyProtection="1">
      <alignment horizontal="center" vertical="distributed"/>
    </xf>
    <xf numFmtId="0" fontId="78" fillId="0" borderId="0" xfId="0" applyFont="1" applyFill="1" applyAlignment="1" applyProtection="1">
      <alignment horizontal="center" vertical="distributed"/>
    </xf>
    <xf numFmtId="0" fontId="43" fillId="0" borderId="0" xfId="0" applyFont="1" applyFill="1" applyBorder="1" applyAlignment="1" applyProtection="1">
      <alignment horizontal="left" vertical="distributed"/>
    </xf>
    <xf numFmtId="0" fontId="43" fillId="0" borderId="1" xfId="0" applyFont="1" applyFill="1" applyBorder="1" applyAlignment="1" applyProtection="1">
      <alignment horizontal="left" vertical="distributed"/>
    </xf>
    <xf numFmtId="0" fontId="43" fillId="0" borderId="0" xfId="0" applyFont="1" applyFill="1" applyBorder="1" applyAlignment="1" applyProtection="1">
      <alignment vertical="distributed"/>
    </xf>
    <xf numFmtId="0" fontId="5" fillId="0" borderId="0" xfId="0" applyFont="1" applyFill="1" applyBorder="1" applyAlignment="1" applyProtection="1">
      <alignment horizontal="left" vertical="distributed"/>
    </xf>
    <xf numFmtId="0" fontId="43" fillId="0" borderId="16" xfId="0" applyFont="1" applyFill="1" applyBorder="1" applyAlignment="1" applyProtection="1">
      <alignment horizontal="left" vertical="distributed"/>
    </xf>
    <xf numFmtId="0" fontId="6" fillId="0" borderId="0" xfId="0" applyFont="1" applyFill="1" applyBorder="1" applyAlignment="1" applyProtection="1">
      <alignment vertical="distributed"/>
    </xf>
    <xf numFmtId="0" fontId="79" fillId="0" borderId="0" xfId="0" applyFont="1" applyBorder="1" applyAlignment="1" applyProtection="1">
      <alignment horizontal="center"/>
    </xf>
    <xf numFmtId="0" fontId="23" fillId="0" borderId="0" xfId="0" applyFont="1" applyBorder="1" applyAlignment="1" applyProtection="1">
      <alignment horizontal="center"/>
    </xf>
    <xf numFmtId="0" fontId="10" fillId="0" borderId="0" xfId="0" applyFont="1" applyAlignment="1" applyProtection="1">
      <alignment vertical="distributed"/>
    </xf>
    <xf numFmtId="0" fontId="10" fillId="0" borderId="3" xfId="0" applyFont="1" applyBorder="1" applyAlignment="1" applyProtection="1">
      <alignment vertical="distributed"/>
    </xf>
    <xf numFmtId="0" fontId="6" fillId="0" borderId="3" xfId="0" applyFont="1" applyFill="1" applyBorder="1" applyAlignment="1" applyProtection="1">
      <alignment vertical="distributed"/>
    </xf>
    <xf numFmtId="0" fontId="48" fillId="0" borderId="3" xfId="0" applyFont="1" applyBorder="1" applyProtection="1"/>
    <xf numFmtId="0" fontId="6" fillId="0" borderId="3" xfId="0" applyFont="1" applyBorder="1" applyAlignment="1" applyProtection="1">
      <alignment vertical="distributed"/>
    </xf>
    <xf numFmtId="3" fontId="5" fillId="0" borderId="3" xfId="0" applyNumberFormat="1" applyFont="1" applyBorder="1" applyAlignment="1" applyProtection="1">
      <alignment vertical="distributed"/>
    </xf>
    <xf numFmtId="3" fontId="5" fillId="3" borderId="3" xfId="0" applyNumberFormat="1" applyFont="1" applyFill="1" applyBorder="1" applyAlignment="1" applyProtection="1">
      <alignment horizontal="right"/>
      <protection locked="0"/>
    </xf>
    <xf numFmtId="3" fontId="10" fillId="0" borderId="3" xfId="0" applyNumberFormat="1" applyFont="1" applyBorder="1" applyAlignment="1" applyProtection="1">
      <alignment vertical="distributed"/>
    </xf>
    <xf numFmtId="3" fontId="10" fillId="3" borderId="3" xfId="0" applyNumberFormat="1" applyFont="1" applyFill="1" applyBorder="1" applyAlignment="1" applyProtection="1">
      <alignment horizontal="right"/>
      <protection locked="0"/>
    </xf>
    <xf numFmtId="3" fontId="6" fillId="0" borderId="3" xfId="0" applyNumberFormat="1" applyFont="1" applyBorder="1" applyAlignment="1" applyProtection="1">
      <alignment vertical="distributed"/>
    </xf>
    <xf numFmtId="3" fontId="6" fillId="0" borderId="3" xfId="0" applyNumberFormat="1" applyFont="1" applyFill="1" applyBorder="1" applyAlignment="1" applyProtection="1">
      <alignment horizontal="right"/>
    </xf>
    <xf numFmtId="3" fontId="5" fillId="0" borderId="3" xfId="0" applyNumberFormat="1" applyFont="1" applyFill="1" applyBorder="1" applyAlignment="1" applyProtection="1">
      <alignment horizontal="right"/>
      <protection locked="0"/>
    </xf>
    <xf numFmtId="3" fontId="34" fillId="0" borderId="3" xfId="0" applyNumberFormat="1" applyFont="1" applyBorder="1" applyAlignment="1" applyProtection="1">
      <alignment vertical="distributed"/>
    </xf>
    <xf numFmtId="3" fontId="34" fillId="0" borderId="3" xfId="0" applyNumberFormat="1" applyFont="1" applyFill="1" applyBorder="1" applyAlignment="1" applyProtection="1">
      <alignment horizontal="right"/>
    </xf>
    <xf numFmtId="3" fontId="5" fillId="0" borderId="3" xfId="0" applyNumberFormat="1" applyFont="1" applyFill="1" applyBorder="1" applyAlignment="1" applyProtection="1">
      <alignment horizontal="right"/>
    </xf>
    <xf numFmtId="3" fontId="11" fillId="3" borderId="3" xfId="0" applyNumberFormat="1" applyFont="1" applyFill="1" applyBorder="1" applyAlignment="1" applyProtection="1">
      <alignment horizontal="right"/>
      <protection locked="0"/>
    </xf>
    <xf numFmtId="3" fontId="82" fillId="3" borderId="3" xfId="0" applyNumberFormat="1" applyFont="1" applyFill="1" applyBorder="1" applyAlignment="1" applyProtection="1">
      <alignment horizontal="right"/>
      <protection locked="0"/>
    </xf>
    <xf numFmtId="3" fontId="83" fillId="3" borderId="3" xfId="0" applyNumberFormat="1" applyFont="1" applyFill="1" applyBorder="1" applyAlignment="1" applyProtection="1">
      <alignment horizontal="right"/>
      <protection locked="0"/>
    </xf>
    <xf numFmtId="3" fontId="6" fillId="3" borderId="3" xfId="0" applyNumberFormat="1" applyFont="1" applyFill="1" applyBorder="1" applyAlignment="1" applyProtection="1">
      <alignment horizontal="right"/>
      <protection locked="0"/>
    </xf>
    <xf numFmtId="3" fontId="6" fillId="0" borderId="3" xfId="0" applyNumberFormat="1" applyFont="1" applyFill="1" applyBorder="1" applyProtection="1"/>
    <xf numFmtId="3" fontId="34" fillId="0" borderId="22" xfId="0" applyNumberFormat="1" applyFont="1" applyBorder="1" applyAlignment="1" applyProtection="1">
      <alignment vertical="distributed"/>
    </xf>
    <xf numFmtId="3" fontId="34" fillId="0" borderId="22" xfId="0" applyNumberFormat="1" applyFont="1" applyFill="1" applyBorder="1" applyAlignment="1" applyProtection="1">
      <alignment horizontal="right"/>
    </xf>
    <xf numFmtId="0" fontId="17" fillId="0" borderId="21" xfId="0" applyFont="1" applyBorder="1" applyProtection="1"/>
    <xf numFmtId="3" fontId="7" fillId="0" borderId="3" xfId="0" applyNumberFormat="1" applyFont="1" applyFill="1" applyBorder="1" applyAlignment="1" applyProtection="1">
      <alignment horizontal="right"/>
    </xf>
    <xf numFmtId="3" fontId="5" fillId="3" borderId="3" xfId="0" applyNumberFormat="1" applyFont="1" applyFill="1" applyBorder="1" applyProtection="1">
      <protection locked="0"/>
    </xf>
    <xf numFmtId="0" fontId="5" fillId="0" borderId="3" xfId="0" applyFont="1" applyBorder="1" applyAlignment="1" applyProtection="1">
      <alignment vertical="distributed"/>
    </xf>
    <xf numFmtId="3" fontId="5" fillId="0" borderId="3" xfId="0" applyNumberFormat="1" applyFont="1" applyFill="1" applyBorder="1" applyProtection="1"/>
    <xf numFmtId="3" fontId="6" fillId="3" borderId="3" xfId="0" applyNumberFormat="1" applyFont="1" applyFill="1" applyBorder="1" applyProtection="1">
      <protection locked="0"/>
    </xf>
    <xf numFmtId="0" fontId="43" fillId="0" borderId="3" xfId="0" applyFont="1" applyFill="1" applyBorder="1" applyAlignment="1" applyProtection="1">
      <alignment horizontal="left" vertical="distributed"/>
    </xf>
    <xf numFmtId="0" fontId="29" fillId="0" borderId="3" xfId="0" applyFont="1" applyFill="1" applyBorder="1" applyAlignment="1" applyProtection="1">
      <alignment horizontal="left" vertical="distributed"/>
    </xf>
    <xf numFmtId="0" fontId="5" fillId="0" borderId="3" xfId="0" applyFont="1" applyFill="1" applyBorder="1" applyAlignment="1" applyProtection="1">
      <alignment horizontal="left" vertical="distributed"/>
    </xf>
    <xf numFmtId="0" fontId="10" fillId="0" borderId="3" xfId="0" applyFont="1" applyFill="1" applyBorder="1" applyAlignment="1" applyProtection="1">
      <alignment horizontal="right" vertical="distributed"/>
    </xf>
    <xf numFmtId="0" fontId="5" fillId="0" borderId="12" xfId="0" applyFont="1" applyBorder="1" applyAlignment="1" applyProtection="1">
      <alignment vertical="distributed"/>
    </xf>
    <xf numFmtId="3" fontId="5" fillId="0" borderId="12" xfId="0" applyNumberFormat="1" applyFont="1" applyFill="1" applyBorder="1" applyProtection="1"/>
    <xf numFmtId="0" fontId="5" fillId="0" borderId="20" xfId="0" applyFont="1" applyBorder="1" applyAlignment="1" applyProtection="1">
      <alignment vertical="distributed"/>
    </xf>
    <xf numFmtId="3" fontId="5" fillId="0" borderId="20" xfId="0" applyNumberFormat="1" applyFont="1" applyBorder="1" applyProtection="1"/>
    <xf numFmtId="0" fontId="10" fillId="0" borderId="3" xfId="0" applyFont="1" applyFill="1" applyBorder="1" applyProtection="1"/>
    <xf numFmtId="0" fontId="43" fillId="0" borderId="3" xfId="0" applyFont="1" applyFill="1" applyBorder="1" applyAlignment="1" applyProtection="1">
      <alignment horizontal="center" vertical="distributed"/>
    </xf>
    <xf numFmtId="0" fontId="5" fillId="0" borderId="3" xfId="0" applyFont="1" applyFill="1" applyBorder="1" applyAlignment="1" applyProtection="1">
      <alignment vertical="distributed"/>
    </xf>
    <xf numFmtId="0" fontId="5" fillId="0" borderId="3" xfId="0" applyFont="1" applyFill="1" applyBorder="1" applyProtection="1"/>
    <xf numFmtId="10" fontId="5" fillId="0" borderId="3" xfId="0" applyNumberFormat="1" applyFont="1" applyFill="1" applyBorder="1" applyProtection="1"/>
    <xf numFmtId="0" fontId="19" fillId="0" borderId="3" xfId="0" applyFont="1" applyFill="1" applyBorder="1" applyProtection="1"/>
    <xf numFmtId="0" fontId="0" fillId="0" borderId="3" xfId="0" applyFill="1" applyBorder="1" applyProtection="1"/>
    <xf numFmtId="9" fontId="5" fillId="0" borderId="3" xfId="0" applyNumberFormat="1" applyFont="1" applyFill="1" applyBorder="1" applyProtection="1"/>
    <xf numFmtId="0" fontId="15" fillId="0" borderId="3" xfId="0" applyFont="1" applyFill="1" applyBorder="1" applyProtection="1"/>
    <xf numFmtId="2" fontId="5" fillId="0" borderId="3" xfId="0" applyNumberFormat="1" applyFont="1" applyFill="1" applyBorder="1" applyProtection="1"/>
    <xf numFmtId="9" fontId="0" fillId="0" borderId="3" xfId="0" applyNumberFormat="1" applyFill="1" applyBorder="1" applyProtection="1"/>
    <xf numFmtId="0" fontId="6" fillId="0" borderId="3" xfId="0" applyFont="1" applyFill="1" applyBorder="1" applyProtection="1"/>
    <xf numFmtId="0" fontId="5" fillId="0" borderId="3" xfId="0" applyFont="1" applyFill="1" applyBorder="1" applyAlignment="1" applyProtection="1">
      <alignment horizontal="left"/>
    </xf>
    <xf numFmtId="0" fontId="5" fillId="0" borderId="3" xfId="0" applyFont="1" applyFill="1" applyBorder="1" applyAlignment="1" applyProtection="1">
      <alignment horizontal="center"/>
    </xf>
    <xf numFmtId="0" fontId="6" fillId="0" borderId="3" xfId="0" applyFont="1" applyFill="1" applyBorder="1" applyAlignment="1" applyProtection="1">
      <alignment horizontal="left"/>
    </xf>
    <xf numFmtId="0" fontId="24" fillId="0" borderId="3" xfId="0" applyFont="1" applyFill="1" applyBorder="1" applyAlignment="1" applyProtection="1">
      <alignment horizontal="center" vertical="distributed"/>
    </xf>
    <xf numFmtId="3" fontId="10" fillId="0" borderId="3" xfId="0" applyNumberFormat="1" applyFont="1" applyFill="1" applyBorder="1" applyProtection="1"/>
    <xf numFmtId="0" fontId="10" fillId="0" borderId="3" xfId="0" applyFont="1" applyFill="1" applyBorder="1" applyAlignment="1" applyProtection="1">
      <alignment horizontal="right"/>
    </xf>
    <xf numFmtId="0" fontId="6" fillId="0" borderId="3" xfId="0" applyFont="1" applyFill="1" applyBorder="1" applyAlignment="1" applyProtection="1">
      <alignment horizontal="left" vertical="distributed"/>
    </xf>
    <xf numFmtId="0" fontId="86" fillId="0" borderId="0" xfId="0" applyFont="1" applyFill="1" applyBorder="1" applyProtection="1"/>
    <xf numFmtId="0" fontId="43" fillId="0" borderId="3" xfId="0" applyFont="1" applyFill="1" applyBorder="1" applyAlignment="1" applyProtection="1">
      <alignment horizontal="left"/>
    </xf>
    <xf numFmtId="0" fontId="43" fillId="0" borderId="3" xfId="0" applyFont="1" applyFill="1" applyBorder="1" applyAlignment="1" applyProtection="1">
      <alignment horizontal="center"/>
    </xf>
    <xf numFmtId="9" fontId="43" fillId="0" borderId="3" xfId="0" applyNumberFormat="1" applyFont="1" applyFill="1" applyBorder="1" applyProtection="1"/>
    <xf numFmtId="0" fontId="43" fillId="0" borderId="3" xfId="0" applyFont="1" applyFill="1" applyBorder="1" applyAlignment="1" applyProtection="1">
      <alignment horizontal="left" vertical="distributed" wrapText="1"/>
    </xf>
    <xf numFmtId="0" fontId="11" fillId="0" borderId="3" xfId="0" applyFont="1" applyFill="1" applyBorder="1" applyAlignment="1" applyProtection="1">
      <alignment vertical="distributed" wrapText="1"/>
    </xf>
    <xf numFmtId="0" fontId="49" fillId="0" borderId="3" xfId="0" applyFont="1" applyFill="1" applyBorder="1" applyAlignment="1" applyProtection="1">
      <alignment vertical="distributed" wrapText="1"/>
    </xf>
    <xf numFmtId="0" fontId="51" fillId="0" borderId="3" xfId="0" applyFont="1" applyFill="1" applyBorder="1" applyAlignment="1" applyProtection="1">
      <alignment vertical="distributed" wrapText="1"/>
    </xf>
    <xf numFmtId="0" fontId="49" fillId="0" borderId="3" xfId="0" applyFont="1" applyFill="1" applyBorder="1" applyAlignment="1" applyProtection="1">
      <alignment horizontal="left" vertical="distributed" wrapText="1"/>
    </xf>
    <xf numFmtId="0" fontId="53" fillId="0" borderId="3" xfId="0" applyFont="1" applyFill="1" applyBorder="1" applyAlignment="1" applyProtection="1">
      <alignment vertical="distributed" wrapText="1"/>
    </xf>
    <xf numFmtId="3" fontId="5" fillId="0" borderId="0" xfId="0" applyNumberFormat="1" applyFont="1" applyFill="1" applyBorder="1" applyAlignment="1" applyProtection="1">
      <alignment horizontal="right"/>
    </xf>
    <xf numFmtId="3" fontId="10" fillId="3" borderId="3" xfId="0" applyNumberFormat="1" applyFont="1" applyFill="1" applyBorder="1" applyProtection="1">
      <protection locked="0"/>
    </xf>
    <xf numFmtId="0" fontId="55" fillId="0" borderId="3" xfId="0" applyFont="1" applyFill="1" applyBorder="1" applyAlignment="1" applyProtection="1">
      <alignment vertical="distributed" wrapText="1"/>
    </xf>
    <xf numFmtId="0" fontId="55" fillId="0" borderId="3" xfId="0" applyFont="1" applyFill="1" applyBorder="1" applyAlignment="1" applyProtection="1">
      <alignment horizontal="left" vertical="distributed" wrapText="1"/>
    </xf>
    <xf numFmtId="0" fontId="5" fillId="0" borderId="13" xfId="0" applyFont="1" applyBorder="1" applyAlignment="1" applyProtection="1">
      <alignment vertical="distributed"/>
    </xf>
    <xf numFmtId="3" fontId="35" fillId="0" borderId="3" xfId="0" applyNumberFormat="1" applyFont="1" applyBorder="1" applyAlignment="1" applyProtection="1">
      <alignment vertical="distributed"/>
    </xf>
    <xf numFmtId="0" fontId="35" fillId="0" borderId="3" xfId="0" applyFont="1" applyFill="1" applyBorder="1" applyAlignment="1" applyProtection="1">
      <alignment vertical="distributed" wrapText="1"/>
    </xf>
    <xf numFmtId="0" fontId="29" fillId="5" borderId="3" xfId="0" applyFont="1" applyFill="1" applyBorder="1" applyAlignment="1" applyProtection="1">
      <alignment horizontal="left" vertical="distributed" wrapText="1"/>
    </xf>
    <xf numFmtId="0" fontId="6" fillId="5" borderId="3" xfId="0" applyFont="1" applyFill="1" applyBorder="1" applyAlignment="1" applyProtection="1">
      <alignment horizontal="left" vertical="distributed"/>
    </xf>
    <xf numFmtId="0" fontId="6" fillId="5" borderId="3" xfId="0" applyFont="1" applyFill="1" applyBorder="1" applyAlignment="1" applyProtection="1">
      <alignment vertical="distributed"/>
    </xf>
    <xf numFmtId="4" fontId="10" fillId="0" borderId="0" xfId="0" applyNumberFormat="1" applyFont="1" applyFill="1" applyAlignment="1" applyProtection="1">
      <alignment horizontal="center"/>
    </xf>
    <xf numFmtId="4" fontId="14" fillId="0" borderId="1" xfId="0" applyNumberFormat="1" applyFont="1" applyFill="1" applyBorder="1" applyAlignment="1" applyProtection="1">
      <alignment horizontal="center"/>
    </xf>
    <xf numFmtId="4" fontId="10" fillId="0" borderId="2" xfId="0" applyNumberFormat="1" applyFont="1" applyFill="1" applyBorder="1" applyAlignment="1" applyProtection="1">
      <alignment horizontal="center"/>
    </xf>
    <xf numFmtId="4" fontId="14" fillId="0" borderId="2" xfId="0" applyNumberFormat="1" applyFont="1" applyFill="1" applyBorder="1" applyAlignment="1" applyProtection="1">
      <alignment horizontal="center"/>
    </xf>
    <xf numFmtId="0" fontId="60" fillId="0" borderId="0" xfId="0" applyFont="1" applyFill="1" applyProtection="1"/>
    <xf numFmtId="0" fontId="9" fillId="0" borderId="0" xfId="0" applyFont="1" applyProtection="1"/>
    <xf numFmtId="0" fontId="0" fillId="0" borderId="0" xfId="0" applyFont="1" applyProtection="1"/>
    <xf numFmtId="0" fontId="15" fillId="0" borderId="0" xfId="0" applyFont="1" applyProtection="1"/>
    <xf numFmtId="0" fontId="12" fillId="0" borderId="0" xfId="0" applyFont="1" applyProtection="1"/>
    <xf numFmtId="0" fontId="50" fillId="0" borderId="0" xfId="0" applyFont="1" applyProtection="1"/>
    <xf numFmtId="0" fontId="9" fillId="0" borderId="0" xfId="0" applyFont="1" applyBorder="1" applyProtection="1"/>
    <xf numFmtId="0" fontId="12" fillId="0" borderId="0" xfId="0" applyFont="1" applyBorder="1" applyProtection="1"/>
    <xf numFmtId="0" fontId="15" fillId="0" borderId="0" xfId="0" applyFont="1" applyBorder="1" applyProtection="1"/>
    <xf numFmtId="0" fontId="0" fillId="0" borderId="0" xfId="0" applyBorder="1" applyProtection="1"/>
    <xf numFmtId="0" fontId="0" fillId="0" borderId="0" xfId="0" applyFont="1" applyBorder="1" applyProtection="1"/>
    <xf numFmtId="0" fontId="16" fillId="0" borderId="0" xfId="0" applyFont="1" applyBorder="1" applyProtection="1"/>
    <xf numFmtId="0" fontId="16" fillId="0" borderId="0" xfId="0" applyFont="1" applyProtection="1"/>
    <xf numFmtId="0" fontId="18" fillId="0" borderId="0" xfId="0" applyFont="1" applyFill="1" applyProtection="1"/>
    <xf numFmtId="0" fontId="18" fillId="0" borderId="0" xfId="0" applyFont="1" applyProtection="1"/>
    <xf numFmtId="3" fontId="18" fillId="0" borderId="0" xfId="0" applyNumberFormat="1" applyFont="1" applyProtection="1"/>
    <xf numFmtId="4" fontId="29" fillId="0" borderId="0" xfId="0" applyNumberFormat="1" applyFont="1" applyFill="1" applyProtection="1"/>
    <xf numFmtId="0" fontId="74" fillId="0" borderId="0" xfId="0" applyFont="1" applyFill="1" applyProtection="1"/>
    <xf numFmtId="4" fontId="43" fillId="0" borderId="0" xfId="0" applyNumberFormat="1" applyFont="1" applyFill="1" applyProtection="1"/>
    <xf numFmtId="4" fontId="9" fillId="0" borderId="0" xfId="0" applyNumberFormat="1" applyFont="1" applyProtection="1"/>
    <xf numFmtId="4" fontId="0" fillId="0" borderId="0" xfId="0" applyNumberFormat="1" applyProtection="1"/>
    <xf numFmtId="4" fontId="0" fillId="0" borderId="0" xfId="0" applyNumberFormat="1" applyFont="1" applyProtection="1"/>
    <xf numFmtId="4" fontId="60" fillId="0" borderId="0" xfId="0" applyNumberFormat="1" applyFont="1" applyProtection="1"/>
    <xf numFmtId="0" fontId="60" fillId="0" borderId="0" xfId="0" applyFont="1" applyProtection="1"/>
    <xf numFmtId="3" fontId="6" fillId="0" borderId="0" xfId="0" applyNumberFormat="1" applyFont="1" applyProtection="1"/>
    <xf numFmtId="0" fontId="29" fillId="0" borderId="3" xfId="0" applyFont="1" applyFill="1" applyBorder="1" applyAlignment="1" applyProtection="1">
      <alignment horizontal="center" vertical="distributed"/>
    </xf>
    <xf numFmtId="49" fontId="56" fillId="0" borderId="0" xfId="0" applyNumberFormat="1" applyFont="1" applyFill="1" applyAlignment="1" applyProtection="1">
      <alignment horizontal="left"/>
    </xf>
    <xf numFmtId="0" fontId="56" fillId="0" borderId="0" xfId="0" applyFont="1" applyFill="1" applyAlignment="1" applyProtection="1">
      <alignment horizontal="left"/>
    </xf>
    <xf numFmtId="0" fontId="56" fillId="0" borderId="0" xfId="0" applyFont="1" applyFill="1" applyAlignment="1" applyProtection="1">
      <alignment vertical="center"/>
    </xf>
    <xf numFmtId="0" fontId="46" fillId="0" borderId="0" xfId="0" applyFont="1" applyFill="1" applyAlignment="1" applyProtection="1">
      <alignment vertical="distributed"/>
    </xf>
    <xf numFmtId="0" fontId="25" fillId="0" borderId="0" xfId="0" applyFont="1" applyFill="1" applyAlignment="1" applyProtection="1">
      <alignment horizontal="right"/>
    </xf>
    <xf numFmtId="0" fontId="44" fillId="0" borderId="0" xfId="0" applyFont="1" applyFill="1" applyProtection="1"/>
    <xf numFmtId="0" fontId="42" fillId="0" borderId="0" xfId="0" applyFont="1" applyFill="1" applyProtection="1"/>
    <xf numFmtId="0" fontId="6" fillId="0" borderId="0" xfId="0" applyFont="1" applyFill="1" applyProtection="1"/>
    <xf numFmtId="0" fontId="5" fillId="0" borderId="0" xfId="0" applyFont="1" applyFill="1" applyAlignment="1" applyProtection="1">
      <alignment vertical="distributed"/>
    </xf>
    <xf numFmtId="0" fontId="5" fillId="0" borderId="0" xfId="0" applyFont="1" applyFill="1" applyAlignment="1" applyProtection="1">
      <alignment horizontal="right"/>
    </xf>
    <xf numFmtId="0" fontId="7" fillId="0" borderId="0" xfId="0" applyFont="1" applyFill="1" applyAlignment="1" applyProtection="1">
      <alignment horizontal="right"/>
    </xf>
    <xf numFmtId="0" fontId="7" fillId="0" borderId="0" xfId="0" applyFont="1" applyFill="1" applyBorder="1" applyAlignment="1" applyProtection="1">
      <alignment vertical="distributed" wrapText="1"/>
    </xf>
    <xf numFmtId="0" fontId="81" fillId="0" borderId="2" xfId="0" applyFont="1" applyBorder="1" applyAlignment="1" applyProtection="1">
      <alignment vertical="distributed"/>
    </xf>
    <xf numFmtId="0" fontId="5" fillId="0" borderId="2" xfId="0" applyFont="1" applyFill="1" applyBorder="1" applyAlignment="1" applyProtection="1">
      <alignment horizontal="right"/>
    </xf>
    <xf numFmtId="0" fontId="5" fillId="4" borderId="2" xfId="0" applyFont="1" applyFill="1" applyBorder="1" applyAlignment="1" applyProtection="1">
      <alignment horizontal="right"/>
    </xf>
    <xf numFmtId="0" fontId="7" fillId="0" borderId="0" xfId="0" applyFont="1" applyFill="1" applyBorder="1" applyAlignment="1" applyProtection="1">
      <alignment horizontal="right"/>
    </xf>
    <xf numFmtId="0" fontId="7" fillId="0" borderId="0" xfId="0" applyFont="1" applyFill="1" applyBorder="1" applyAlignment="1" applyProtection="1">
      <alignment vertical="distributed"/>
    </xf>
    <xf numFmtId="3" fontId="5" fillId="4" borderId="2" xfId="0" applyNumberFormat="1" applyFont="1" applyFill="1" applyBorder="1" applyAlignment="1" applyProtection="1">
      <alignment horizontal="right"/>
    </xf>
    <xf numFmtId="0" fontId="5" fillId="0" borderId="0" xfId="0" applyFont="1" applyFill="1" applyBorder="1" applyAlignment="1" applyProtection="1">
      <alignment horizontal="right"/>
    </xf>
    <xf numFmtId="0" fontId="7" fillId="0" borderId="0" xfId="0" applyFont="1" applyFill="1" applyAlignment="1" applyProtection="1">
      <alignment vertical="distributed"/>
    </xf>
    <xf numFmtId="0" fontId="7" fillId="0" borderId="0" xfId="0" applyFont="1" applyFill="1" applyAlignment="1" applyProtection="1">
      <alignment horizontal="left" vertical="distributed" wrapText="1"/>
    </xf>
    <xf numFmtId="0" fontId="7" fillId="0" borderId="0" xfId="0" applyFont="1" applyFill="1" applyAlignment="1" applyProtection="1">
      <alignment horizontal="center" wrapText="1"/>
    </xf>
    <xf numFmtId="0" fontId="7" fillId="0" borderId="0" xfId="0" applyFont="1" applyFill="1" applyBorder="1" applyAlignment="1" applyProtection="1">
      <alignment horizontal="center" wrapText="1"/>
    </xf>
    <xf numFmtId="0" fontId="7" fillId="0" borderId="6" xfId="0" applyFont="1" applyFill="1" applyBorder="1" applyAlignment="1" applyProtection="1">
      <alignment horizontal="center" wrapText="1"/>
    </xf>
    <xf numFmtId="0" fontId="5" fillId="0" borderId="14" xfId="0" applyFont="1" applyBorder="1" applyAlignment="1" applyProtection="1">
      <alignment vertical="distributed"/>
    </xf>
    <xf numFmtId="0" fontId="5" fillId="0" borderId="14" xfId="0" applyFont="1" applyBorder="1" applyAlignment="1" applyProtection="1">
      <alignment horizontal="center"/>
    </xf>
    <xf numFmtId="0" fontId="10" fillId="0" borderId="14" xfId="0" applyFont="1" applyBorder="1" applyAlignment="1" applyProtection="1">
      <alignment horizontal="center"/>
    </xf>
    <xf numFmtId="0" fontId="25" fillId="0" borderId="15" xfId="0" applyFont="1" applyBorder="1" applyAlignment="1" applyProtection="1">
      <alignment horizontal="right"/>
    </xf>
    <xf numFmtId="0" fontId="10" fillId="0" borderId="0" xfId="0" applyFont="1" applyProtection="1"/>
    <xf numFmtId="0" fontId="6" fillId="0" borderId="16" xfId="0" applyFont="1" applyBorder="1" applyAlignment="1" applyProtection="1">
      <alignment vertical="distributed"/>
    </xf>
    <xf numFmtId="0" fontId="10" fillId="0" borderId="0" xfId="0" applyFont="1" applyBorder="1" applyAlignment="1" applyProtection="1">
      <alignment vertical="distributed"/>
    </xf>
    <xf numFmtId="0" fontId="10" fillId="0" borderId="0" xfId="0" applyFont="1" applyBorder="1" applyAlignment="1" applyProtection="1">
      <alignment horizontal="center"/>
    </xf>
    <xf numFmtId="0" fontId="25" fillId="0" borderId="17" xfId="0" applyFont="1" applyBorder="1" applyAlignment="1" applyProtection="1">
      <alignment horizontal="right"/>
    </xf>
    <xf numFmtId="0" fontId="14" fillId="0" borderId="3" xfId="0" applyFont="1" applyBorder="1" applyAlignment="1" applyProtection="1">
      <alignment horizontal="center"/>
    </xf>
    <xf numFmtId="0" fontId="14" fillId="0" borderId="3" xfId="0" applyFont="1" applyBorder="1" applyAlignment="1" applyProtection="1">
      <alignment horizontal="center" vertical="distributed"/>
    </xf>
    <xf numFmtId="0" fontId="25" fillId="0" borderId="3" xfId="0" applyFont="1" applyBorder="1" applyAlignment="1" applyProtection="1">
      <alignment horizontal="center"/>
    </xf>
    <xf numFmtId="0" fontId="85" fillId="0" borderId="0" xfId="0" applyFont="1" applyAlignment="1" applyProtection="1">
      <alignment horizontal="right"/>
    </xf>
    <xf numFmtId="2" fontId="14" fillId="0" borderId="3" xfId="0" applyNumberFormat="1" applyFont="1" applyBorder="1" applyAlignment="1" applyProtection="1">
      <alignment horizontal="center"/>
    </xf>
    <xf numFmtId="0" fontId="10" fillId="0" borderId="3" xfId="0" applyFont="1" applyFill="1" applyBorder="1" applyAlignment="1" applyProtection="1">
      <alignment horizontal="center"/>
    </xf>
    <xf numFmtId="0" fontId="84" fillId="0" borderId="0" xfId="0" applyFont="1" applyFill="1" applyProtection="1"/>
    <xf numFmtId="9" fontId="14" fillId="0" borderId="3" xfId="0" applyNumberFormat="1" applyFont="1" applyBorder="1" applyAlignment="1" applyProtection="1">
      <alignment horizontal="center"/>
    </xf>
    <xf numFmtId="9" fontId="10" fillId="0" borderId="3" xfId="0" applyNumberFormat="1" applyFont="1" applyBorder="1" applyAlignment="1" applyProtection="1">
      <alignment horizontal="center"/>
    </xf>
    <xf numFmtId="0" fontId="10" fillId="0" borderId="3" xfId="0" applyFont="1" applyBorder="1" applyAlignment="1" applyProtection="1">
      <alignment horizontal="center"/>
    </xf>
    <xf numFmtId="0" fontId="14" fillId="0" borderId="3" xfId="0" applyFont="1" applyFill="1" applyBorder="1" applyAlignment="1" applyProtection="1">
      <alignment horizontal="center"/>
    </xf>
    <xf numFmtId="9" fontId="14" fillId="0" borderId="0" xfId="0" applyNumberFormat="1" applyFont="1" applyBorder="1" applyAlignment="1" applyProtection="1">
      <alignment horizontal="center"/>
    </xf>
    <xf numFmtId="9" fontId="10" fillId="0" borderId="0" xfId="0" applyNumberFormat="1" applyFont="1" applyBorder="1" applyAlignment="1" applyProtection="1">
      <alignment horizontal="center"/>
    </xf>
    <xf numFmtId="0" fontId="10" fillId="0" borderId="18" xfId="0" applyFont="1" applyBorder="1" applyAlignment="1" applyProtection="1">
      <alignment vertical="distributed"/>
    </xf>
    <xf numFmtId="0" fontId="10" fillId="0" borderId="6" xfId="0" applyFont="1" applyBorder="1" applyAlignment="1" applyProtection="1">
      <alignment vertical="distributed"/>
    </xf>
    <xf numFmtId="0" fontId="10" fillId="0" borderId="6" xfId="0" applyFont="1" applyBorder="1" applyAlignment="1" applyProtection="1">
      <alignment horizontal="center"/>
    </xf>
    <xf numFmtId="0" fontId="25" fillId="0" borderId="19" xfId="0" applyFont="1" applyBorder="1" applyAlignment="1" applyProtection="1">
      <alignment horizontal="right"/>
    </xf>
    <xf numFmtId="0" fontId="14" fillId="0" borderId="0" xfId="0" applyFont="1" applyFill="1" applyAlignment="1" applyProtection="1">
      <alignment vertical="distributed"/>
    </xf>
    <xf numFmtId="0" fontId="10" fillId="0" borderId="0" xfId="0" applyFont="1" applyAlignment="1" applyProtection="1">
      <alignment horizontal="center"/>
    </xf>
    <xf numFmtId="0" fontId="25" fillId="0" borderId="0" xfId="0" applyFont="1" applyAlignment="1" applyProtection="1">
      <alignment horizontal="right"/>
    </xf>
    <xf numFmtId="0" fontId="57" fillId="0" borderId="2" xfId="0" applyFont="1" applyFill="1" applyBorder="1" applyAlignment="1" applyProtection="1">
      <alignment horizontal="center"/>
    </xf>
    <xf numFmtId="3" fontId="7" fillId="3" borderId="3" xfId="0" applyNumberFormat="1" applyFont="1" applyFill="1" applyBorder="1" applyAlignment="1" applyProtection="1">
      <alignment horizontal="right"/>
      <protection locked="0"/>
    </xf>
    <xf numFmtId="0" fontId="7" fillId="3" borderId="3" xfId="0" applyNumberFormat="1" applyFont="1" applyFill="1" applyBorder="1" applyAlignment="1" applyProtection="1">
      <alignment horizontal="right"/>
      <protection locked="0"/>
    </xf>
    <xf numFmtId="4" fontId="5" fillId="3" borderId="3" xfId="0" applyNumberFormat="1" applyFont="1" applyFill="1" applyBorder="1" applyAlignment="1" applyProtection="1">
      <alignment horizontal="right"/>
      <protection locked="0"/>
    </xf>
    <xf numFmtId="0" fontId="10" fillId="3" borderId="3" xfId="0" applyFont="1" applyFill="1" applyBorder="1" applyProtection="1">
      <protection locked="0"/>
    </xf>
    <xf numFmtId="3" fontId="5" fillId="6" borderId="3" xfId="0" applyNumberFormat="1" applyFont="1" applyFill="1" applyBorder="1" applyAlignment="1" applyProtection="1">
      <alignment horizontal="right"/>
      <protection locked="0"/>
    </xf>
    <xf numFmtId="3" fontId="55" fillId="6" borderId="3" xfId="0" applyNumberFormat="1" applyFont="1" applyFill="1" applyBorder="1" applyAlignment="1" applyProtection="1">
      <alignment horizontal="right" vertical="distributed"/>
      <protection locked="0"/>
    </xf>
    <xf numFmtId="3" fontId="55" fillId="6" borderId="3" xfId="0" applyNumberFormat="1" applyFont="1" applyFill="1" applyBorder="1" applyAlignment="1" applyProtection="1">
      <alignment horizontal="right"/>
      <protection locked="0"/>
    </xf>
    <xf numFmtId="10" fontId="14" fillId="0" borderId="0" xfId="0" applyNumberFormat="1" applyFont="1" applyFill="1" applyAlignment="1" applyProtection="1">
      <alignment horizontal="center" vertical="center"/>
    </xf>
    <xf numFmtId="4" fontId="10" fillId="0" borderId="1" xfId="0" applyNumberFormat="1" applyFont="1" applyFill="1" applyBorder="1" applyAlignment="1" applyProtection="1">
      <alignment horizontal="center"/>
    </xf>
    <xf numFmtId="4" fontId="10" fillId="0" borderId="0" xfId="0" applyNumberFormat="1" applyFont="1" applyFill="1" applyBorder="1" applyAlignment="1" applyProtection="1">
      <alignment horizontal="center"/>
    </xf>
    <xf numFmtId="0" fontId="75" fillId="0" borderId="0" xfId="0" applyFont="1" applyFill="1" applyAlignment="1" applyProtection="1">
      <alignment horizontal="left" vertical="distributed"/>
    </xf>
    <xf numFmtId="0" fontId="24" fillId="0" borderId="0" xfId="0" applyFont="1" applyFill="1" applyBorder="1" applyAlignment="1" applyProtection="1">
      <alignment horizontal="left"/>
    </xf>
    <xf numFmtId="0" fontId="10" fillId="0" borderId="0" xfId="0" applyFont="1" applyFill="1" applyAlignment="1" applyProtection="1">
      <alignment vertical="center" wrapText="1"/>
    </xf>
    <xf numFmtId="3" fontId="17" fillId="0" borderId="21" xfId="0" applyNumberFormat="1" applyFont="1" applyBorder="1" applyAlignment="1" applyProtection="1">
      <alignment horizontal="center"/>
    </xf>
    <xf numFmtId="0" fontId="14" fillId="0" borderId="0" xfId="0" applyFont="1" applyAlignment="1" applyProtection="1">
      <alignment horizontal="center"/>
    </xf>
    <xf numFmtId="0" fontId="25" fillId="0" borderId="0" xfId="0" applyFont="1" applyFill="1" applyProtection="1"/>
    <xf numFmtId="0" fontId="25" fillId="0" borderId="0" xfId="0" applyFont="1" applyFill="1" applyAlignment="1" applyProtection="1">
      <alignment horizontal="center"/>
    </xf>
    <xf numFmtId="0" fontId="25" fillId="0" borderId="0" xfId="0" applyFont="1" applyFill="1" applyAlignment="1" applyProtection="1">
      <alignment horizontal="left" wrapText="1"/>
    </xf>
    <xf numFmtId="0" fontId="25" fillId="0" borderId="2" xfId="0" applyFont="1" applyFill="1" applyBorder="1" applyProtection="1"/>
    <xf numFmtId="0" fontId="25" fillId="0" borderId="2" xfId="0" applyFont="1" applyFill="1" applyBorder="1" applyAlignment="1" applyProtection="1">
      <alignment horizontal="center"/>
    </xf>
    <xf numFmtId="0" fontId="10" fillId="0" borderId="2" xfId="0" applyFont="1" applyFill="1" applyBorder="1" applyAlignment="1" applyProtection="1">
      <alignment horizontal="center"/>
    </xf>
    <xf numFmtId="4" fontId="14" fillId="0" borderId="0" xfId="0" applyNumberFormat="1" applyFont="1" applyFill="1" applyAlignment="1" applyProtection="1">
      <alignment horizontal="center"/>
    </xf>
    <xf numFmtId="0" fontId="10" fillId="0" borderId="1" xfId="0" applyFont="1" applyFill="1" applyBorder="1" applyProtection="1"/>
    <xf numFmtId="0" fontId="10" fillId="0" borderId="1" xfId="0" applyFont="1" applyFill="1" applyBorder="1" applyAlignment="1" applyProtection="1">
      <alignment horizontal="center"/>
    </xf>
    <xf numFmtId="0" fontId="10" fillId="0" borderId="2" xfId="0" applyFont="1" applyFill="1" applyBorder="1" applyProtection="1"/>
    <xf numFmtId="0" fontId="14" fillId="0" borderId="1" xfId="0" applyFont="1" applyFill="1" applyBorder="1" applyAlignment="1" applyProtection="1">
      <alignment horizontal="center"/>
    </xf>
    <xf numFmtId="0" fontId="9" fillId="0" borderId="0" xfId="0" applyFont="1" applyFill="1" applyProtection="1"/>
    <xf numFmtId="0" fontId="22" fillId="0" borderId="0" xfId="0" applyFont="1" applyFill="1" applyAlignment="1" applyProtection="1">
      <alignment horizontal="center" wrapText="1"/>
    </xf>
    <xf numFmtId="9" fontId="89" fillId="0" borderId="0" xfId="0" applyNumberFormat="1" applyFont="1" applyFill="1" applyAlignment="1" applyProtection="1">
      <alignment horizontal="center" wrapText="1"/>
    </xf>
    <xf numFmtId="10" fontId="14" fillId="3" borderId="9" xfId="0" applyNumberFormat="1" applyFont="1" applyFill="1" applyBorder="1" applyAlignment="1" applyProtection="1">
      <alignment horizontal="center"/>
      <protection locked="0"/>
    </xf>
    <xf numFmtId="0" fontId="14" fillId="0" borderId="0" xfId="0" applyFont="1" applyFill="1" applyBorder="1" applyAlignment="1" applyProtection="1">
      <alignment horizontal="center"/>
    </xf>
    <xf numFmtId="4" fontId="88" fillId="0" borderId="0" xfId="0" applyNumberFormat="1" applyFont="1" applyFill="1" applyAlignment="1" applyProtection="1">
      <alignment horizontal="center"/>
    </xf>
    <xf numFmtId="9" fontId="88" fillId="0" borderId="0" xfId="0" applyNumberFormat="1" applyFont="1" applyFill="1" applyBorder="1" applyAlignment="1" applyProtection="1">
      <alignment horizontal="center"/>
    </xf>
    <xf numFmtId="0" fontId="57" fillId="0" borderId="5" xfId="0" applyFont="1" applyFill="1" applyBorder="1" applyAlignment="1" applyProtection="1">
      <alignment horizontal="center"/>
    </xf>
    <xf numFmtId="0" fontId="10" fillId="0" borderId="0" xfId="0" applyFont="1" applyFill="1" applyAlignment="1" applyProtection="1">
      <alignment vertical="top" wrapText="1"/>
    </xf>
    <xf numFmtId="0" fontId="10" fillId="0" borderId="1" xfId="0" applyFont="1" applyFill="1" applyBorder="1" applyAlignment="1" applyProtection="1">
      <alignment vertical="top" wrapText="1"/>
    </xf>
    <xf numFmtId="4" fontId="10" fillId="0" borderId="5" xfId="0" applyNumberFormat="1" applyFont="1" applyFill="1" applyBorder="1" applyAlignment="1" applyProtection="1">
      <alignment horizontal="center"/>
    </xf>
    <xf numFmtId="4" fontId="10" fillId="0" borderId="20" xfId="0" applyNumberFormat="1" applyFont="1" applyFill="1" applyBorder="1" applyAlignment="1" applyProtection="1">
      <alignment horizontal="center"/>
    </xf>
    <xf numFmtId="4" fontId="10" fillId="0" borderId="23" xfId="0" applyNumberFormat="1" applyFont="1" applyFill="1" applyBorder="1" applyAlignment="1" applyProtection="1">
      <alignment horizontal="center"/>
    </xf>
    <xf numFmtId="4" fontId="10" fillId="0" borderId="24" xfId="0" applyNumberFormat="1" applyFont="1" applyFill="1" applyBorder="1" applyAlignment="1" applyProtection="1">
      <alignment horizontal="center"/>
    </xf>
    <xf numFmtId="4" fontId="10" fillId="0" borderId="25" xfId="0" applyNumberFormat="1" applyFont="1" applyFill="1" applyBorder="1" applyAlignment="1" applyProtection="1">
      <alignment horizontal="center"/>
    </xf>
    <xf numFmtId="4" fontId="14" fillId="0" borderId="25" xfId="0" applyNumberFormat="1" applyFont="1" applyFill="1" applyBorder="1" applyAlignment="1" applyProtection="1">
      <alignment horizontal="center"/>
    </xf>
    <xf numFmtId="0" fontId="14" fillId="0" borderId="1" xfId="0" applyFont="1" applyFill="1" applyBorder="1" applyAlignment="1" applyProtection="1">
      <alignment vertical="top" wrapText="1"/>
    </xf>
    <xf numFmtId="10" fontId="14" fillId="7" borderId="0" xfId="0" applyNumberFormat="1" applyFont="1" applyFill="1" applyBorder="1" applyAlignment="1" applyProtection="1">
      <alignment horizontal="center"/>
      <protection locked="0"/>
    </xf>
    <xf numFmtId="0" fontId="10" fillId="0" borderId="0" xfId="0" applyFont="1" applyFill="1" applyBorder="1" applyAlignment="1" applyProtection="1">
      <alignment horizontal="left"/>
    </xf>
    <xf numFmtId="0" fontId="10" fillId="0" borderId="26" xfId="0" applyFont="1" applyFill="1" applyBorder="1" applyAlignment="1" applyProtection="1">
      <alignment horizontal="center"/>
    </xf>
    <xf numFmtId="0" fontId="101" fillId="0" borderId="0" xfId="0" applyFont="1" applyFill="1" applyProtection="1"/>
    <xf numFmtId="4" fontId="14" fillId="0" borderId="26" xfId="0" applyNumberFormat="1" applyFont="1" applyFill="1" applyBorder="1" applyAlignment="1" applyProtection="1">
      <alignment horizontal="center"/>
    </xf>
    <xf numFmtId="3" fontId="6" fillId="0" borderId="4" xfId="0" applyNumberFormat="1" applyFont="1" applyBorder="1" applyAlignment="1" applyProtection="1">
      <alignment horizontal="left" vertical="distributed"/>
    </xf>
    <xf numFmtId="3" fontId="6" fillId="0" borderId="2" xfId="0" applyNumberFormat="1" applyFont="1" applyBorder="1" applyAlignment="1" applyProtection="1">
      <alignment horizontal="left" vertical="distributed"/>
    </xf>
    <xf numFmtId="3" fontId="6" fillId="0" borderId="5" xfId="0" applyNumberFormat="1" applyFont="1" applyBorder="1" applyAlignment="1" applyProtection="1">
      <alignment horizontal="left" vertical="distributed"/>
    </xf>
    <xf numFmtId="0" fontId="49" fillId="0" borderId="4" xfId="0" applyFont="1" applyFill="1" applyBorder="1" applyAlignment="1" applyProtection="1">
      <alignment horizontal="left" vertical="distributed" wrapText="1"/>
    </xf>
    <xf numFmtId="0" fontId="49" fillId="0" borderId="2" xfId="0" applyFont="1" applyFill="1" applyBorder="1" applyAlignment="1" applyProtection="1">
      <alignment horizontal="left" vertical="distributed" wrapText="1"/>
    </xf>
    <xf numFmtId="0" fontId="49" fillId="0" borderId="5" xfId="0" applyFont="1" applyFill="1" applyBorder="1" applyAlignment="1" applyProtection="1">
      <alignment horizontal="left" vertical="distributed" wrapText="1"/>
    </xf>
    <xf numFmtId="0" fontId="63"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left"/>
    </xf>
    <xf numFmtId="0" fontId="24" fillId="0" borderId="0" xfId="0" applyFont="1" applyFill="1" applyBorder="1" applyAlignment="1" applyProtection="1">
      <alignment horizontal="left" vertical="distributed"/>
    </xf>
    <xf numFmtId="0" fontId="6" fillId="0" borderId="4" xfId="0" applyFont="1" applyBorder="1" applyAlignment="1" applyProtection="1">
      <alignment horizontal="left" vertical="distributed"/>
    </xf>
    <xf numFmtId="0" fontId="6" fillId="0" borderId="2" xfId="0" applyFont="1" applyBorder="1" applyAlignment="1" applyProtection="1">
      <alignment horizontal="left" vertical="distributed"/>
    </xf>
    <xf numFmtId="0" fontId="6" fillId="0" borderId="5" xfId="0" applyFont="1" applyBorder="1" applyAlignment="1" applyProtection="1">
      <alignment horizontal="left" vertical="distributed"/>
    </xf>
    <xf numFmtId="0" fontId="43" fillId="0" borderId="0" xfId="0" applyFont="1" applyFill="1" applyBorder="1" applyAlignment="1" applyProtection="1">
      <alignment horizontal="left" vertical="center" wrapText="1"/>
    </xf>
    <xf numFmtId="0" fontId="53" fillId="0" borderId="4" xfId="0" applyFont="1" applyFill="1" applyBorder="1" applyAlignment="1" applyProtection="1">
      <alignment horizontal="left" vertical="distributed" wrapText="1"/>
    </xf>
    <xf numFmtId="0" fontId="53" fillId="0" borderId="2" xfId="0" applyFont="1" applyFill="1" applyBorder="1" applyAlignment="1" applyProtection="1">
      <alignment horizontal="left" vertical="distributed" wrapText="1"/>
    </xf>
    <xf numFmtId="0" fontId="53" fillId="0" borderId="5" xfId="0" applyFont="1" applyFill="1" applyBorder="1" applyAlignment="1" applyProtection="1">
      <alignment horizontal="left" vertical="distributed" wrapText="1"/>
    </xf>
    <xf numFmtId="0" fontId="19" fillId="2" borderId="0" xfId="0" applyFont="1" applyFill="1" applyAlignment="1">
      <alignment horizontal="left"/>
    </xf>
    <xf numFmtId="0" fontId="8" fillId="2" borderId="0" xfId="0" applyFont="1" applyFill="1" applyAlignment="1">
      <alignment horizontal="left"/>
    </xf>
    <xf numFmtId="0" fontId="56" fillId="0" borderId="0" xfId="0" applyFont="1" applyFill="1" applyAlignment="1" applyProtection="1">
      <alignment horizontal="left" vertical="center" wrapText="1"/>
    </xf>
    <xf numFmtId="0" fontId="79" fillId="0" borderId="0" xfId="0" applyFont="1" applyFill="1" applyAlignment="1" applyProtection="1">
      <alignment horizontal="left" wrapText="1"/>
    </xf>
    <xf numFmtId="0" fontId="8" fillId="0" borderId="0" xfId="0" applyFont="1" applyFill="1" applyAlignment="1" applyProtection="1">
      <alignment horizontal="left"/>
    </xf>
    <xf numFmtId="0" fontId="19" fillId="0" borderId="0" xfId="0" applyFont="1" applyFill="1" applyAlignment="1" applyProtection="1">
      <alignment horizontal="left"/>
    </xf>
    <xf numFmtId="0" fontId="7" fillId="0" borderId="0" xfId="0" applyFont="1" applyFill="1" applyBorder="1" applyAlignment="1" applyProtection="1">
      <alignment horizontal="left" vertical="distributed"/>
    </xf>
    <xf numFmtId="0" fontId="49" fillId="0" borderId="4" xfId="5" applyFont="1" applyFill="1" applyBorder="1" applyAlignment="1">
      <alignment horizontal="left"/>
    </xf>
    <xf numFmtId="0" fontId="49" fillId="0" borderId="2" xfId="5" applyFont="1" applyFill="1" applyBorder="1" applyAlignment="1">
      <alignment horizontal="left"/>
    </xf>
    <xf numFmtId="0" fontId="49" fillId="0" borderId="5" xfId="5" applyFont="1" applyFill="1" applyBorder="1" applyAlignment="1">
      <alignment horizontal="left"/>
    </xf>
    <xf numFmtId="3" fontId="14" fillId="0" borderId="3" xfId="5" applyNumberFormat="1" applyFont="1" applyFill="1" applyBorder="1" applyAlignment="1" applyProtection="1">
      <alignment horizontal="right" wrapText="1"/>
    </xf>
    <xf numFmtId="3" fontId="31" fillId="0" borderId="3" xfId="5" applyNumberFormat="1" applyFont="1" applyFill="1" applyBorder="1" applyAlignment="1" applyProtection="1">
      <alignment horizontal="right" wrapText="1"/>
    </xf>
    <xf numFmtId="3" fontId="14" fillId="0" borderId="3" xfId="5" quotePrefix="1" applyNumberFormat="1" applyFont="1" applyFill="1" applyBorder="1" applyAlignment="1" applyProtection="1">
      <alignment horizontal="center" vertical="center" wrapText="1"/>
    </xf>
    <xf numFmtId="3" fontId="14" fillId="0" borderId="3" xfId="5" applyNumberFormat="1" applyFont="1" applyFill="1" applyBorder="1" applyAlignment="1" applyProtection="1">
      <alignment horizontal="center" vertical="center" wrapText="1"/>
    </xf>
    <xf numFmtId="0" fontId="24" fillId="0" borderId="0" xfId="0" applyFont="1" applyFill="1" applyAlignment="1">
      <alignment horizontal="left" vertical="distributed"/>
    </xf>
    <xf numFmtId="0" fontId="20" fillId="0" borderId="12" xfId="5" applyFont="1" applyFill="1" applyBorder="1" applyAlignment="1" applyProtection="1">
      <alignment horizontal="right" vertical="center" wrapText="1"/>
    </xf>
    <xf numFmtId="0" fontId="21" fillId="0" borderId="10" xfId="5" applyFont="1" applyBorder="1" applyAlignment="1">
      <alignment horizontal="right"/>
    </xf>
    <xf numFmtId="0" fontId="21" fillId="0" borderId="11" xfId="5" applyFont="1" applyBorder="1" applyAlignment="1">
      <alignment horizontal="right"/>
    </xf>
    <xf numFmtId="0" fontId="14" fillId="0" borderId="12" xfId="5" applyFont="1" applyFill="1" applyBorder="1" applyAlignment="1" applyProtection="1">
      <alignment horizontal="center" vertical="center" wrapText="1"/>
    </xf>
    <xf numFmtId="0" fontId="56" fillId="0" borderId="10" xfId="5" applyFont="1" applyBorder="1" applyAlignment="1"/>
    <xf numFmtId="0" fontId="56" fillId="0" borderId="11" xfId="5" applyFont="1" applyBorder="1" applyAlignment="1"/>
    <xf numFmtId="3" fontId="14" fillId="0" borderId="3" xfId="5" applyNumberFormat="1" applyFont="1" applyFill="1" applyBorder="1" applyAlignment="1" applyProtection="1">
      <alignment horizontal="center" vertical="center"/>
    </xf>
    <xf numFmtId="3" fontId="14" fillId="0" borderId="3" xfId="5" quotePrefix="1" applyNumberFormat="1" applyFont="1" applyFill="1" applyBorder="1" applyAlignment="1" applyProtection="1">
      <alignment horizontal="center" vertical="center"/>
    </xf>
    <xf numFmtId="3" fontId="10" fillId="0" borderId="3" xfId="5" applyNumberFormat="1" applyFont="1" applyFill="1" applyBorder="1" applyAlignment="1" applyProtection="1">
      <alignment horizontal="center" vertical="center"/>
    </xf>
    <xf numFmtId="3" fontId="21" fillId="0" borderId="3" xfId="5" applyNumberFormat="1" applyFont="1" applyFill="1" applyBorder="1" applyAlignment="1" applyProtection="1">
      <alignment horizontal="center"/>
    </xf>
    <xf numFmtId="3" fontId="21" fillId="0" borderId="4" xfId="5" applyNumberFormat="1" applyFont="1" applyFill="1" applyBorder="1" applyAlignment="1" applyProtection="1">
      <alignment horizontal="center"/>
    </xf>
    <xf numFmtId="3" fontId="21" fillId="0" borderId="2" xfId="5" applyNumberFormat="1" applyFont="1" applyFill="1" applyBorder="1" applyAlignment="1" applyProtection="1">
      <alignment horizontal="center"/>
    </xf>
    <xf numFmtId="3" fontId="21" fillId="0" borderId="5" xfId="5" applyNumberFormat="1" applyFont="1" applyFill="1" applyBorder="1" applyAlignment="1" applyProtection="1">
      <alignment horizontal="center"/>
    </xf>
    <xf numFmtId="3" fontId="14" fillId="0" borderId="3" xfId="5" applyNumberFormat="1" applyFont="1" applyFill="1" applyBorder="1" applyAlignment="1" applyProtection="1">
      <alignment horizontal="right" vertical="justify" wrapText="1"/>
    </xf>
    <xf numFmtId="3" fontId="14" fillId="0" borderId="3" xfId="5" applyNumberFormat="1" applyFont="1" applyFill="1" applyBorder="1" applyAlignment="1" applyProtection="1">
      <alignment vertical="justify" wrapText="1"/>
    </xf>
    <xf numFmtId="0" fontId="14" fillId="0" borderId="3" xfId="5" quotePrefix="1" applyFont="1" applyFill="1" applyBorder="1" applyAlignment="1" applyProtection="1">
      <alignment horizontal="center" vertical="center" wrapText="1"/>
    </xf>
    <xf numFmtId="0" fontId="14" fillId="0" borderId="3" xfId="5" applyFont="1" applyFill="1" applyBorder="1" applyAlignment="1" applyProtection="1">
      <alignment horizontal="center" vertical="center" wrapText="1"/>
    </xf>
    <xf numFmtId="0" fontId="14" fillId="0" borderId="3" xfId="5" applyFont="1" applyFill="1" applyBorder="1" applyAlignment="1" applyProtection="1">
      <alignment vertical="justify" wrapText="1"/>
    </xf>
    <xf numFmtId="3" fontId="14" fillId="0" borderId="3" xfId="5" applyNumberFormat="1" applyFont="1" applyFill="1" applyBorder="1" applyAlignment="1" applyProtection="1">
      <alignment horizontal="right" vertical="center" wrapText="1"/>
    </xf>
    <xf numFmtId="0" fontId="6" fillId="0" borderId="0" xfId="5" applyFont="1" applyFill="1" applyBorder="1" applyAlignment="1" applyProtection="1">
      <alignment horizontal="left" vertical="distributed"/>
    </xf>
    <xf numFmtId="0" fontId="55" fillId="0" borderId="0" xfId="5" applyFont="1" applyAlignment="1">
      <alignment horizontal="left" vertical="distributed"/>
    </xf>
    <xf numFmtId="0" fontId="20" fillId="0" borderId="3" xfId="5" applyFont="1" applyFill="1" applyBorder="1" applyAlignment="1" applyProtection="1">
      <alignment horizontal="right" vertical="center" wrapText="1"/>
    </xf>
    <xf numFmtId="0" fontId="66" fillId="0" borderId="3" xfId="5" applyFont="1" applyBorder="1" applyAlignment="1">
      <alignment horizontal="right" vertical="center" wrapText="1"/>
    </xf>
    <xf numFmtId="0" fontId="56" fillId="0" borderId="10" xfId="5" applyFont="1" applyBorder="1" applyAlignment="1">
      <alignment horizontal="center" vertical="center" wrapText="1"/>
    </xf>
    <xf numFmtId="0" fontId="56" fillId="0" borderId="11" xfId="5" applyFont="1" applyBorder="1" applyAlignment="1">
      <alignment horizontal="center" vertical="center" wrapText="1"/>
    </xf>
    <xf numFmtId="0" fontId="14" fillId="0" borderId="3" xfId="5" applyFont="1" applyFill="1" applyBorder="1" applyAlignment="1" applyProtection="1">
      <alignment horizontal="center" vertical="center"/>
    </xf>
    <xf numFmtId="0" fontId="14" fillId="0" borderId="3" xfId="5" quotePrefix="1" applyFont="1" applyFill="1" applyBorder="1" applyAlignment="1" applyProtection="1">
      <alignment horizontal="center" vertical="center"/>
    </xf>
    <xf numFmtId="0" fontId="68" fillId="0" borderId="3" xfId="5" applyFont="1" applyFill="1" applyBorder="1" applyAlignment="1" applyProtection="1">
      <alignment horizontal="center"/>
    </xf>
    <xf numFmtId="0" fontId="68" fillId="0" borderId="4" xfId="5" applyFont="1" applyFill="1" applyBorder="1" applyAlignment="1" applyProtection="1">
      <alignment horizontal="center"/>
    </xf>
    <xf numFmtId="0" fontId="68" fillId="0" borderId="2" xfId="5" applyFont="1" applyFill="1" applyBorder="1" applyAlignment="1" applyProtection="1">
      <alignment horizontal="center"/>
    </xf>
    <xf numFmtId="0" fontId="68" fillId="0" borderId="5" xfId="5" applyFont="1" applyFill="1" applyBorder="1" applyAlignment="1" applyProtection="1">
      <alignment horizontal="center"/>
    </xf>
    <xf numFmtId="43" fontId="14" fillId="0" borderId="3" xfId="0" applyNumberFormat="1" applyFont="1" applyFill="1" applyBorder="1" applyAlignment="1" applyProtection="1">
      <alignment horizontal="right" vertical="justify" wrapText="1"/>
    </xf>
    <xf numFmtId="43" fontId="14" fillId="0" borderId="4" xfId="0" applyNumberFormat="1" applyFont="1" applyFill="1" applyBorder="1" applyAlignment="1" applyProtection="1">
      <alignment horizontal="left" vertical="justify" wrapText="1"/>
    </xf>
    <xf numFmtId="43" fontId="14" fillId="0" borderId="2" xfId="0" applyNumberFormat="1" applyFont="1" applyFill="1" applyBorder="1" applyAlignment="1" applyProtection="1">
      <alignment horizontal="left" vertical="justify" wrapText="1"/>
    </xf>
    <xf numFmtId="0" fontId="14" fillId="0" borderId="3" xfId="0" applyFont="1" applyFill="1" applyBorder="1" applyAlignment="1" applyProtection="1">
      <alignment horizontal="right" vertical="justify" wrapText="1"/>
    </xf>
    <xf numFmtId="0" fontId="14" fillId="0" borderId="4" xfId="0" applyFont="1" applyFill="1" applyBorder="1" applyAlignment="1" applyProtection="1">
      <alignment horizontal="left" vertical="justify" wrapText="1"/>
    </xf>
    <xf numFmtId="0" fontId="10" fillId="0" borderId="2" xfId="0" applyFont="1" applyFill="1" applyBorder="1" applyAlignment="1">
      <alignment horizontal="left"/>
    </xf>
    <xf numFmtId="0" fontId="14" fillId="0" borderId="2" xfId="0" applyFont="1" applyFill="1" applyBorder="1" applyAlignment="1" applyProtection="1">
      <alignment horizontal="left" vertical="justify" wrapText="1"/>
    </xf>
    <xf numFmtId="0" fontId="6" fillId="0" borderId="0" xfId="0" applyFont="1" applyFill="1" applyBorder="1" applyAlignment="1" applyProtection="1">
      <alignment horizontal="left" wrapText="1"/>
    </xf>
    <xf numFmtId="0" fontId="6" fillId="0" borderId="0" xfId="0" applyFont="1" applyFill="1" applyBorder="1" applyAlignment="1" applyProtection="1">
      <alignment horizontal="left"/>
    </xf>
    <xf numFmtId="0" fontId="21" fillId="0" borderId="3" xfId="5" applyFont="1" applyFill="1" applyBorder="1" applyAlignment="1" applyProtection="1">
      <alignment horizontal="right" vertical="center" wrapText="1"/>
    </xf>
    <xf numFmtId="0" fontId="97" fillId="0" borderId="1" xfId="0" applyFont="1" applyFill="1" applyBorder="1" applyAlignment="1" applyProtection="1">
      <alignment horizontal="left" vertical="distributed"/>
    </xf>
    <xf numFmtId="0" fontId="24" fillId="0" borderId="0" xfId="0" applyFont="1" applyFill="1" applyAlignment="1" applyProtection="1">
      <alignment horizontal="left" wrapText="1"/>
    </xf>
    <xf numFmtId="0" fontId="10" fillId="0" borderId="0" xfId="0" applyFont="1" applyFill="1" applyAlignment="1" applyProtection="1">
      <alignment horizontal="left" vertical="distributed"/>
    </xf>
    <xf numFmtId="0" fontId="10" fillId="0" borderId="0" xfId="0" applyFont="1" applyFill="1" applyAlignment="1" applyProtection="1">
      <alignment horizontal="left" wrapText="1"/>
    </xf>
    <xf numFmtId="0" fontId="10" fillId="0" borderId="0" xfId="0" applyFont="1" applyFill="1" applyAlignment="1" applyProtection="1">
      <alignment horizontal="left"/>
    </xf>
    <xf numFmtId="0" fontId="33" fillId="0" borderId="0" xfId="0" applyFont="1" applyFill="1" applyAlignment="1" applyProtection="1">
      <alignment wrapText="1"/>
    </xf>
    <xf numFmtId="0" fontId="36" fillId="0" borderId="0" xfId="0" applyFont="1" applyFill="1" applyAlignment="1" applyProtection="1">
      <alignment horizontal="left" vertical="distributed"/>
    </xf>
    <xf numFmtId="0" fontId="19" fillId="0" borderId="1" xfId="0" applyFont="1" applyFill="1" applyBorder="1" applyAlignment="1" applyProtection="1">
      <alignment horizontal="left" vertical="distributed"/>
    </xf>
    <xf numFmtId="0" fontId="10" fillId="0" borderId="0" xfId="0" applyFont="1" applyFill="1" applyAlignment="1" applyProtection="1">
      <alignment horizontal="left" vertical="center" wrapText="1"/>
    </xf>
    <xf numFmtId="0" fontId="24" fillId="0" borderId="0" xfId="0" applyFont="1" applyFill="1" applyAlignment="1" applyProtection="1">
      <alignment horizontal="left" vertical="center" wrapText="1"/>
    </xf>
    <xf numFmtId="0" fontId="42" fillId="0" borderId="0" xfId="0" applyFont="1" applyFill="1" applyAlignment="1" applyProtection="1">
      <alignment horizontal="center" wrapText="1"/>
    </xf>
    <xf numFmtId="2" fontId="10" fillId="0" borderId="0" xfId="0" applyNumberFormat="1" applyFont="1" applyAlignment="1" applyProtection="1">
      <alignment horizontal="left" wrapText="1"/>
    </xf>
    <xf numFmtId="0" fontId="25" fillId="0" borderId="1" xfId="0" applyFont="1" applyFill="1" applyBorder="1" applyAlignment="1" applyProtection="1">
      <alignment horizontal="center"/>
    </xf>
    <xf numFmtId="0" fontId="14" fillId="0" borderId="7" xfId="0" applyFont="1" applyFill="1" applyBorder="1" applyAlignment="1" applyProtection="1">
      <alignment horizontal="center"/>
    </xf>
    <xf numFmtId="0" fontId="14" fillId="0" borderId="8" xfId="0" applyFont="1" applyFill="1" applyBorder="1" applyAlignment="1" applyProtection="1">
      <alignment horizontal="center"/>
    </xf>
    <xf numFmtId="0" fontId="14" fillId="0" borderId="7" xfId="0" applyFont="1" applyFill="1" applyBorder="1" applyAlignment="1" applyProtection="1">
      <alignment horizontal="left" wrapText="1"/>
    </xf>
    <xf numFmtId="0" fontId="14" fillId="0" borderId="8" xfId="0" applyFont="1" applyFill="1" applyBorder="1" applyAlignment="1" applyProtection="1">
      <alignment horizontal="left"/>
    </xf>
    <xf numFmtId="0" fontId="14" fillId="0" borderId="9" xfId="0" applyFont="1" applyFill="1" applyBorder="1" applyAlignment="1" applyProtection="1">
      <alignment horizontal="left"/>
    </xf>
    <xf numFmtId="0" fontId="22" fillId="0" borderId="0" xfId="0" applyFont="1" applyFill="1" applyAlignment="1" applyProtection="1">
      <alignment horizontal="center" wrapText="1"/>
    </xf>
    <xf numFmtId="0" fontId="32" fillId="0" borderId="0" xfId="0" applyFont="1" applyFill="1" applyProtection="1"/>
    <xf numFmtId="0" fontId="24" fillId="0" borderId="6" xfId="0" applyFont="1" applyFill="1" applyBorder="1" applyAlignment="1" applyProtection="1">
      <alignment horizontal="left" wrapText="1"/>
    </xf>
    <xf numFmtId="0" fontId="24" fillId="0" borderId="6" xfId="0" applyFont="1" applyFill="1" applyBorder="1" applyAlignment="1" applyProtection="1">
      <alignment horizontal="left"/>
    </xf>
    <xf numFmtId="0" fontId="26" fillId="0" borderId="6" xfId="0" applyFont="1" applyFill="1" applyBorder="1" applyAlignment="1" applyProtection="1">
      <alignment horizontal="left" wrapText="1"/>
    </xf>
    <xf numFmtId="0" fontId="26" fillId="0" borderId="6" xfId="0" applyFont="1" applyFill="1" applyBorder="1" applyAlignment="1" applyProtection="1">
      <alignment horizontal="left"/>
    </xf>
    <xf numFmtId="0" fontId="45" fillId="0" borderId="7" xfId="0" applyFont="1" applyFill="1" applyBorder="1" applyAlignment="1" applyProtection="1">
      <alignment horizontal="center" vertical="center" wrapText="1"/>
    </xf>
    <xf numFmtId="0" fontId="45" fillId="0" borderId="8" xfId="0" applyFont="1" applyFill="1" applyBorder="1" applyAlignment="1" applyProtection="1">
      <alignment horizontal="center" vertical="center" wrapText="1"/>
    </xf>
    <xf numFmtId="0" fontId="65" fillId="0" borderId="8" xfId="0" applyFont="1" applyFill="1" applyBorder="1" applyAlignment="1" applyProtection="1">
      <alignment horizontal="center" vertical="center" wrapText="1"/>
    </xf>
    <xf numFmtId="0" fontId="45" fillId="0" borderId="1" xfId="0" applyFont="1" applyFill="1" applyBorder="1" applyAlignment="1" applyProtection="1">
      <alignment horizontal="left" vertical="distributed"/>
    </xf>
  </cellXfs>
  <cellStyles count="8">
    <cellStyle name="Normal" xfId="0" builtinId="0"/>
    <cellStyle name="Normal 2" xfId="1"/>
    <cellStyle name="Normal 2 2" xfId="6"/>
    <cellStyle name="Normal 3" xfId="2"/>
    <cellStyle name="Normal 3 2" xfId="7"/>
    <cellStyle name="Normal 4" xfId="4"/>
    <cellStyle name="Normal 4 2" xfId="5"/>
    <cellStyle name="Percent 2" xfId="3"/>
  </cellStyles>
  <dxfs count="13">
    <dxf>
      <font>
        <color theme="0"/>
      </font>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rzarur/Desktop/13%20dec/%23MyDocs/Laura/PROIECTE/2015%20Miruna%20M/livrabile/set%201%20-%204%20livrabile/in%20lucru/2015.09.15%20-%20Copy%20of%20Macheta%20Luci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t"/>
      <sheetName val="Cont PP"/>
      <sheetName val="Analiza financiara-extinsa"/>
      <sheetName val="Analiza financiara-indicatori"/>
      <sheetName val="Risc beneficiar"/>
      <sheetName val="buget cerere"/>
      <sheetName val="Investitie"/>
      <sheetName val="Proiectii financiare-proiect"/>
      <sheetName val="Funding-gap"/>
      <sheetName val="proiectii financiare -societate"/>
      <sheetName val="ContPP Societate"/>
      <sheetName val="Rentabilitate investitie"/>
      <sheetName val="Sustenabilitate"/>
      <sheetName val="instructiuni"/>
    </sheetNames>
    <sheetDataSet>
      <sheetData sheetId="0"/>
      <sheetData sheetId="1"/>
      <sheetData sheetId="2"/>
      <sheetData sheetId="3"/>
      <sheetData sheetId="4">
        <row r="11">
          <cell r="A11" t="str">
            <v>a) SRL sau SA</v>
          </cell>
        </row>
        <row r="12">
          <cell r="A12" t="str">
            <v>b) SC cu un asociat minim raspundere nelimitata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87"/>
  <sheetViews>
    <sheetView workbookViewId="0"/>
  </sheetViews>
  <sheetFormatPr defaultColWidth="9.140625" defaultRowHeight="15.75" x14ac:dyDescent="0.25"/>
  <cols>
    <col min="1" max="1" width="59.140625" style="68" bestFit="1" customWidth="1"/>
    <col min="2" max="4" width="26.28515625" style="313" customWidth="1"/>
    <col min="5" max="16384" width="9.140625" style="22"/>
  </cols>
  <sheetData>
    <row r="1" spans="1:4" s="327" customFormat="1" ht="20.25" x14ac:dyDescent="0.25">
      <c r="A1" s="87" t="s">
        <v>32</v>
      </c>
      <c r="B1" s="214"/>
      <c r="C1" s="214"/>
      <c r="D1" s="214"/>
    </row>
    <row r="2" spans="1:4" s="327" customFormat="1" ht="20.25" x14ac:dyDescent="0.25">
      <c r="A2" s="89"/>
      <c r="B2" s="214"/>
      <c r="C2" s="214"/>
      <c r="D2" s="214"/>
    </row>
    <row r="3" spans="1:4" s="327" customFormat="1" ht="51.75" customHeight="1" x14ac:dyDescent="0.2">
      <c r="A3" s="461" t="s">
        <v>528</v>
      </c>
      <c r="B3" s="461"/>
      <c r="C3" s="461"/>
      <c r="D3" s="461"/>
    </row>
    <row r="4" spans="1:4" s="327" customFormat="1" ht="20.25" x14ac:dyDescent="0.25">
      <c r="A4" s="89"/>
      <c r="B4" s="214"/>
      <c r="C4" s="214"/>
      <c r="D4" s="214"/>
    </row>
    <row r="5" spans="1:4" s="327" customFormat="1" x14ac:dyDescent="0.25">
      <c r="A5" s="88"/>
      <c r="B5" s="214"/>
      <c r="C5" s="214"/>
      <c r="D5" s="214"/>
    </row>
    <row r="6" spans="1:4" s="327" customFormat="1" ht="20.25" x14ac:dyDescent="0.3">
      <c r="A6" s="462" t="s">
        <v>506</v>
      </c>
      <c r="B6" s="462"/>
      <c r="C6" s="462"/>
      <c r="D6" s="462"/>
    </row>
    <row r="7" spans="1:4" s="327" customFormat="1" x14ac:dyDescent="0.25">
      <c r="A7" s="90" t="s">
        <v>0</v>
      </c>
      <c r="B7" s="214"/>
      <c r="C7" s="214"/>
      <c r="D7" s="214"/>
    </row>
    <row r="8" spans="1:4" s="327" customFormat="1" ht="18.75" customHeight="1" x14ac:dyDescent="0.2">
      <c r="A8" s="463" t="s">
        <v>29</v>
      </c>
      <c r="B8" s="463"/>
      <c r="C8" s="463"/>
      <c r="D8" s="463"/>
    </row>
    <row r="9" spans="1:4" x14ac:dyDescent="0.25">
      <c r="A9" s="251"/>
      <c r="B9" s="408" t="s">
        <v>1</v>
      </c>
      <c r="C9" s="408" t="s">
        <v>2</v>
      </c>
      <c r="D9" s="408" t="s">
        <v>3</v>
      </c>
    </row>
    <row r="10" spans="1:4" ht="15.75" customHeight="1" x14ac:dyDescent="0.2">
      <c r="A10" s="458" t="s">
        <v>114</v>
      </c>
      <c r="B10" s="459"/>
      <c r="C10" s="459"/>
      <c r="D10" s="460"/>
    </row>
    <row r="11" spans="1:4" s="328" customFormat="1" x14ac:dyDescent="0.2">
      <c r="A11" s="464" t="s">
        <v>115</v>
      </c>
      <c r="B11" s="465"/>
      <c r="C11" s="465"/>
      <c r="D11" s="466"/>
    </row>
    <row r="12" spans="1:4" x14ac:dyDescent="0.25">
      <c r="A12" s="253" t="s">
        <v>116</v>
      </c>
      <c r="B12" s="254"/>
      <c r="C12" s="254"/>
      <c r="D12" s="254"/>
    </row>
    <row r="13" spans="1:4" ht="16.5" customHeight="1" x14ac:dyDescent="0.25">
      <c r="A13" s="253" t="s">
        <v>117</v>
      </c>
      <c r="B13" s="254"/>
      <c r="C13" s="254"/>
      <c r="D13" s="254"/>
    </row>
    <row r="14" spans="1:4" s="329" customFormat="1" x14ac:dyDescent="0.25">
      <c r="A14" s="253" t="s">
        <v>118</v>
      </c>
      <c r="B14" s="254"/>
      <c r="C14" s="254"/>
      <c r="D14" s="254"/>
    </row>
    <row r="15" spans="1:4" s="329" customFormat="1" x14ac:dyDescent="0.25">
      <c r="A15" s="253" t="s">
        <v>119</v>
      </c>
      <c r="B15" s="254"/>
      <c r="C15" s="254"/>
      <c r="D15" s="254"/>
    </row>
    <row r="16" spans="1:4" s="329" customFormat="1" ht="31.5" x14ac:dyDescent="0.25">
      <c r="A16" s="253" t="s">
        <v>120</v>
      </c>
      <c r="B16" s="254"/>
      <c r="C16" s="254"/>
      <c r="D16" s="254"/>
    </row>
    <row r="17" spans="1:4" s="329" customFormat="1" ht="12.75" x14ac:dyDescent="0.2">
      <c r="A17" s="255" t="s">
        <v>121</v>
      </c>
      <c r="B17" s="256"/>
      <c r="C17" s="256"/>
      <c r="D17" s="256"/>
    </row>
    <row r="18" spans="1:4" s="330" customFormat="1" ht="31.5" x14ac:dyDescent="0.25">
      <c r="A18" s="253" t="s">
        <v>122</v>
      </c>
      <c r="B18" s="254"/>
      <c r="C18" s="254"/>
      <c r="D18" s="254"/>
    </row>
    <row r="19" spans="1:4" ht="31.5" x14ac:dyDescent="0.2">
      <c r="A19" s="253" t="s">
        <v>123</v>
      </c>
      <c r="B19" s="256"/>
      <c r="C19" s="256"/>
      <c r="D19" s="256"/>
    </row>
    <row r="20" spans="1:4" x14ac:dyDescent="0.25">
      <c r="A20" s="257" t="s">
        <v>124</v>
      </c>
      <c r="B20" s="258">
        <f>SUM(B12:B16,B18)</f>
        <v>0</v>
      </c>
      <c r="C20" s="258">
        <f>SUM(C12:C16,C18)</f>
        <v>0</v>
      </c>
      <c r="D20" s="258">
        <f>SUM(D12:D16,D18)</f>
        <v>0</v>
      </c>
    </row>
    <row r="21" spans="1:4" s="328" customFormat="1" x14ac:dyDescent="0.2">
      <c r="A21" s="455" t="s">
        <v>125</v>
      </c>
      <c r="B21" s="456"/>
      <c r="C21" s="456"/>
      <c r="D21" s="457"/>
    </row>
    <row r="22" spans="1:4" x14ac:dyDescent="0.25">
      <c r="A22" s="253" t="s">
        <v>126</v>
      </c>
      <c r="B22" s="254"/>
      <c r="C22" s="254"/>
      <c r="D22" s="254"/>
    </row>
    <row r="23" spans="1:4" s="331" customFormat="1" ht="31.5" x14ac:dyDescent="0.25">
      <c r="A23" s="253" t="s">
        <v>127</v>
      </c>
      <c r="B23" s="262">
        <f>B24+B27+B29+B31</f>
        <v>0</v>
      </c>
      <c r="C23" s="262">
        <f t="shared" ref="C23:D23" si="0">C24+C27+C29+C31</f>
        <v>0</v>
      </c>
      <c r="D23" s="262">
        <f t="shared" si="0"/>
        <v>0</v>
      </c>
    </row>
    <row r="24" spans="1:4" s="331" customFormat="1" ht="31.5" x14ac:dyDescent="0.25">
      <c r="A24" s="253" t="s">
        <v>512</v>
      </c>
      <c r="B24" s="254"/>
      <c r="C24" s="254"/>
      <c r="D24" s="254"/>
    </row>
    <row r="25" spans="1:4" s="329" customFormat="1" ht="12.75" x14ac:dyDescent="0.2">
      <c r="A25" s="255" t="s">
        <v>513</v>
      </c>
      <c r="B25" s="256"/>
      <c r="C25" s="256"/>
      <c r="D25" s="256"/>
    </row>
    <row r="26" spans="1:4" s="329" customFormat="1" ht="12.75" x14ac:dyDescent="0.2">
      <c r="A26" s="255" t="s">
        <v>511</v>
      </c>
      <c r="B26" s="256"/>
      <c r="C26" s="256"/>
      <c r="D26" s="256"/>
    </row>
    <row r="27" spans="1:4" s="328" customFormat="1" x14ac:dyDescent="0.25">
      <c r="A27" s="253" t="s">
        <v>128</v>
      </c>
      <c r="B27" s="254"/>
      <c r="C27" s="254"/>
      <c r="D27" s="254"/>
    </row>
    <row r="28" spans="1:4" s="329" customFormat="1" ht="12.75" x14ac:dyDescent="0.2">
      <c r="A28" s="255" t="s">
        <v>129</v>
      </c>
      <c r="B28" s="256"/>
      <c r="C28" s="256"/>
      <c r="D28" s="256"/>
    </row>
    <row r="29" spans="1:4" ht="31.5" x14ac:dyDescent="0.25">
      <c r="A29" s="253" t="s">
        <v>130</v>
      </c>
      <c r="B29" s="254"/>
      <c r="C29" s="254"/>
      <c r="D29" s="254"/>
    </row>
    <row r="30" spans="1:4" s="329" customFormat="1" ht="12.75" x14ac:dyDescent="0.2">
      <c r="A30" s="255" t="s">
        <v>131</v>
      </c>
      <c r="B30" s="256"/>
      <c r="C30" s="256"/>
      <c r="D30" s="256"/>
    </row>
    <row r="31" spans="1:4" x14ac:dyDescent="0.25">
      <c r="A31" s="253" t="s">
        <v>132</v>
      </c>
      <c r="B31" s="254"/>
      <c r="C31" s="254"/>
      <c r="D31" s="254"/>
    </row>
    <row r="32" spans="1:4" x14ac:dyDescent="0.25">
      <c r="A32" s="253" t="s">
        <v>133</v>
      </c>
      <c r="B32" s="254"/>
      <c r="C32" s="254"/>
      <c r="D32" s="254"/>
    </row>
    <row r="33" spans="1:4" x14ac:dyDescent="0.25">
      <c r="A33" s="253" t="s">
        <v>134</v>
      </c>
      <c r="B33" s="262">
        <f>B34+B35+B37</f>
        <v>0</v>
      </c>
      <c r="C33" s="262">
        <f t="shared" ref="C33:D33" si="1">C34+C35+C37</f>
        <v>0</v>
      </c>
      <c r="D33" s="262">
        <f t="shared" si="1"/>
        <v>0</v>
      </c>
    </row>
    <row r="34" spans="1:4" s="329" customFormat="1" ht="12.75" x14ac:dyDescent="0.2">
      <c r="A34" s="255" t="s">
        <v>135</v>
      </c>
      <c r="B34" s="256"/>
      <c r="C34" s="256"/>
      <c r="D34" s="256"/>
    </row>
    <row r="35" spans="1:4" s="329" customFormat="1" ht="12.75" x14ac:dyDescent="0.2">
      <c r="A35" s="255" t="s">
        <v>136</v>
      </c>
      <c r="B35" s="256"/>
      <c r="C35" s="256"/>
      <c r="D35" s="256"/>
    </row>
    <row r="36" spans="1:4" s="329" customFormat="1" ht="12.75" x14ac:dyDescent="0.2">
      <c r="A36" s="318" t="s">
        <v>137</v>
      </c>
      <c r="B36" s="256"/>
      <c r="C36" s="256"/>
      <c r="D36" s="256"/>
    </row>
    <row r="37" spans="1:4" s="329" customFormat="1" ht="12.75" x14ac:dyDescent="0.2">
      <c r="A37" s="255" t="s">
        <v>138</v>
      </c>
      <c r="B37" s="256"/>
      <c r="C37" s="256"/>
      <c r="D37" s="256"/>
    </row>
    <row r="38" spans="1:4" s="329" customFormat="1" ht="12.75" x14ac:dyDescent="0.2">
      <c r="A38" s="255" t="s">
        <v>139</v>
      </c>
      <c r="B38" s="256"/>
      <c r="C38" s="256"/>
      <c r="D38" s="256"/>
    </row>
    <row r="39" spans="1:4" s="329" customFormat="1" ht="12.75" x14ac:dyDescent="0.2">
      <c r="A39" s="319" t="s">
        <v>137</v>
      </c>
      <c r="B39" s="256"/>
      <c r="C39" s="256"/>
      <c r="D39" s="256"/>
    </row>
    <row r="40" spans="1:4" ht="31.5" x14ac:dyDescent="0.25">
      <c r="A40" s="253" t="s">
        <v>140</v>
      </c>
      <c r="B40" s="254"/>
      <c r="C40" s="254"/>
      <c r="D40" s="254"/>
    </row>
    <row r="41" spans="1:4" x14ac:dyDescent="0.25">
      <c r="A41" s="308" t="s">
        <v>141</v>
      </c>
      <c r="B41" s="254"/>
      <c r="C41" s="254"/>
      <c r="D41" s="254"/>
    </row>
    <row r="42" spans="1:4" x14ac:dyDescent="0.25">
      <c r="A42" s="253" t="s">
        <v>142</v>
      </c>
      <c r="B42" s="254"/>
      <c r="C42" s="254"/>
      <c r="D42" s="254"/>
    </row>
    <row r="43" spans="1:4" s="328" customFormat="1" x14ac:dyDescent="0.25">
      <c r="A43" s="257" t="s">
        <v>143</v>
      </c>
      <c r="B43" s="258">
        <f>B22+B23+B32+B33+B40+B42</f>
        <v>0</v>
      </c>
      <c r="C43" s="258">
        <f>C22+C23+C32+C33+C40+C42</f>
        <v>0</v>
      </c>
      <c r="D43" s="258">
        <f>D22+D23+D32+D33+D40+D42</f>
        <v>0</v>
      </c>
    </row>
    <row r="44" spans="1:4" s="332" customFormat="1" ht="18.75" x14ac:dyDescent="0.3">
      <c r="A44" s="260" t="s">
        <v>144</v>
      </c>
      <c r="B44" s="261">
        <f>B20+B43</f>
        <v>0</v>
      </c>
      <c r="C44" s="261">
        <f>C20+C43</f>
        <v>0</v>
      </c>
      <c r="D44" s="261">
        <f>D20+D43</f>
        <v>0</v>
      </c>
    </row>
    <row r="45" spans="1:4" s="333" customFormat="1" ht="31.5" customHeight="1" x14ac:dyDescent="0.2">
      <c r="A45" s="455" t="s">
        <v>145</v>
      </c>
      <c r="B45" s="456"/>
      <c r="C45" s="456"/>
      <c r="D45" s="457"/>
    </row>
    <row r="46" spans="1:4" s="334" customFormat="1" ht="29.25" x14ac:dyDescent="0.25">
      <c r="A46" s="309" t="s">
        <v>146</v>
      </c>
      <c r="B46" s="254"/>
      <c r="C46" s="254"/>
      <c r="D46" s="254"/>
    </row>
    <row r="47" spans="1:4" s="334" customFormat="1" ht="15" x14ac:dyDescent="0.25">
      <c r="A47" s="310" t="s">
        <v>147</v>
      </c>
      <c r="B47" s="263"/>
      <c r="C47" s="263"/>
      <c r="D47" s="263"/>
    </row>
    <row r="48" spans="1:4" s="334" customFormat="1" x14ac:dyDescent="0.25">
      <c r="A48" s="309" t="s">
        <v>148</v>
      </c>
      <c r="B48" s="254"/>
      <c r="C48" s="254"/>
      <c r="D48" s="254"/>
    </row>
    <row r="49" spans="1:4" s="334" customFormat="1" x14ac:dyDescent="0.25">
      <c r="A49" s="309" t="s">
        <v>149</v>
      </c>
      <c r="B49" s="254"/>
      <c r="C49" s="254"/>
      <c r="D49" s="254"/>
    </row>
    <row r="50" spans="1:4" s="334" customFormat="1" x14ac:dyDescent="0.25">
      <c r="A50" s="309" t="s">
        <v>150</v>
      </c>
      <c r="B50" s="258">
        <f>B46+B48+B49</f>
        <v>0</v>
      </c>
      <c r="C50" s="258">
        <f>C46+C48+C49</f>
        <v>0</v>
      </c>
      <c r="D50" s="258">
        <f>D46+D48+D49</f>
        <v>0</v>
      </c>
    </row>
    <row r="51" spans="1:4" s="334" customFormat="1" ht="29.25" customHeight="1" x14ac:dyDescent="0.2">
      <c r="A51" s="458" t="s">
        <v>151</v>
      </c>
      <c r="B51" s="459"/>
      <c r="C51" s="459"/>
      <c r="D51" s="460"/>
    </row>
    <row r="52" spans="1:4" s="334" customFormat="1" x14ac:dyDescent="0.25">
      <c r="A52" s="309" t="s">
        <v>152</v>
      </c>
      <c r="B52" s="254"/>
      <c r="C52" s="264"/>
      <c r="D52" s="264"/>
    </row>
    <row r="53" spans="1:4" s="334" customFormat="1" ht="15" x14ac:dyDescent="0.25">
      <c r="A53" s="310" t="s">
        <v>153</v>
      </c>
      <c r="B53" s="263"/>
      <c r="C53" s="265"/>
      <c r="D53" s="265"/>
    </row>
    <row r="54" spans="1:4" s="335" customFormat="1" x14ac:dyDescent="0.25">
      <c r="A54" s="310" t="s">
        <v>154</v>
      </c>
      <c r="B54" s="266"/>
      <c r="C54" s="254"/>
      <c r="D54" s="254"/>
    </row>
    <row r="55" spans="1:4" s="328" customFormat="1" x14ac:dyDescent="0.25">
      <c r="A55" s="309" t="s">
        <v>155</v>
      </c>
      <c r="B55" s="266"/>
      <c r="C55" s="266"/>
      <c r="D55" s="266"/>
    </row>
    <row r="56" spans="1:4" s="328" customFormat="1" x14ac:dyDescent="0.25">
      <c r="A56" s="310" t="s">
        <v>156</v>
      </c>
      <c r="B56" s="275"/>
      <c r="C56" s="275"/>
      <c r="D56" s="275"/>
    </row>
    <row r="57" spans="1:4" x14ac:dyDescent="0.25">
      <c r="A57" s="310" t="s">
        <v>157</v>
      </c>
      <c r="B57" s="409"/>
      <c r="C57" s="254"/>
      <c r="D57" s="254"/>
    </row>
    <row r="58" spans="1:4" s="336" customFormat="1" ht="15" x14ac:dyDescent="0.2">
      <c r="A58" s="310" t="s">
        <v>158</v>
      </c>
      <c r="B58" s="410"/>
      <c r="C58" s="314"/>
      <c r="D58" s="314"/>
    </row>
    <row r="59" spans="1:4" s="336" customFormat="1" ht="42.75" x14ac:dyDescent="0.25">
      <c r="A59" s="309" t="s">
        <v>159</v>
      </c>
      <c r="B59" s="410"/>
      <c r="C59" s="254"/>
      <c r="D59" s="254"/>
    </row>
    <row r="60" spans="1:4" s="336" customFormat="1" ht="15" x14ac:dyDescent="0.2">
      <c r="A60" s="310" t="s">
        <v>160</v>
      </c>
      <c r="B60" s="410"/>
      <c r="C60" s="314"/>
      <c r="D60" s="314"/>
    </row>
    <row r="61" spans="1:4" s="336" customFormat="1" ht="28.5" x14ac:dyDescent="0.2">
      <c r="A61" s="309" t="s">
        <v>161</v>
      </c>
      <c r="B61" s="410"/>
      <c r="C61" s="314"/>
      <c r="D61" s="314"/>
    </row>
    <row r="62" spans="1:4" s="336" customFormat="1" ht="29.25" x14ac:dyDescent="0.25">
      <c r="A62" s="309" t="s">
        <v>162</v>
      </c>
      <c r="B62" s="410"/>
      <c r="C62" s="254"/>
      <c r="D62" s="254"/>
    </row>
    <row r="63" spans="1:4" s="336" customFormat="1" x14ac:dyDescent="0.25">
      <c r="A63" s="309" t="s">
        <v>163</v>
      </c>
      <c r="B63" s="254"/>
      <c r="C63" s="254"/>
      <c r="D63" s="254"/>
    </row>
    <row r="64" spans="1:4" s="336" customFormat="1" ht="29.25" x14ac:dyDescent="0.25">
      <c r="A64" s="309" t="s">
        <v>164</v>
      </c>
      <c r="B64" s="254"/>
      <c r="C64" s="254"/>
      <c r="D64" s="254"/>
    </row>
    <row r="65" spans="1:4" s="337" customFormat="1" ht="14.25" customHeight="1" x14ac:dyDescent="0.25">
      <c r="A65" s="310" t="s">
        <v>165</v>
      </c>
      <c r="B65" s="254"/>
      <c r="C65" s="254"/>
      <c r="D65" s="254"/>
    </row>
    <row r="66" spans="1:4" s="338" customFormat="1" ht="18" customHeight="1" x14ac:dyDescent="0.25">
      <c r="A66" s="309" t="s">
        <v>166</v>
      </c>
      <c r="B66" s="266"/>
      <c r="C66" s="266"/>
      <c r="D66" s="266"/>
    </row>
    <row r="67" spans="1:4" s="328" customFormat="1" x14ac:dyDescent="0.25">
      <c r="A67" s="311" t="s">
        <v>167</v>
      </c>
      <c r="B67" s="266"/>
      <c r="C67" s="266"/>
      <c r="D67" s="266"/>
    </row>
    <row r="68" spans="1:4" s="339" customFormat="1" x14ac:dyDescent="0.25">
      <c r="A68" s="312" t="s">
        <v>168</v>
      </c>
      <c r="B68" s="258">
        <f>B52+B55+B59+B61+B62+B63+B64+B66+B67</f>
        <v>0</v>
      </c>
      <c r="C68" s="258">
        <f>C52+C55+C59+C61+C62+C63+C64+C66+C67</f>
        <v>0</v>
      </c>
      <c r="D68" s="258">
        <f>D52+D55+D59+D61+D62+D63+D64+D66+D67</f>
        <v>0</v>
      </c>
    </row>
    <row r="69" spans="1:4" s="339" customFormat="1" x14ac:dyDescent="0.25">
      <c r="A69" s="312" t="s">
        <v>169</v>
      </c>
      <c r="B69" s="267">
        <f>B50+B68</f>
        <v>0</v>
      </c>
      <c r="C69" s="267">
        <f>C50+C68</f>
        <v>0</v>
      </c>
      <c r="D69" s="267">
        <f>D50+D68</f>
        <v>0</v>
      </c>
    </row>
    <row r="70" spans="1:4" s="328" customFormat="1" ht="28.5" x14ac:dyDescent="0.25">
      <c r="A70" s="309" t="s">
        <v>170</v>
      </c>
      <c r="B70" s="258">
        <f>B44-B69</f>
        <v>0</v>
      </c>
      <c r="C70" s="258">
        <f>C44-C69</f>
        <v>0</v>
      </c>
      <c r="D70" s="258">
        <f>D44-D69</f>
        <v>0</v>
      </c>
    </row>
    <row r="71" spans="1:4" ht="15.75" customHeight="1" x14ac:dyDescent="0.2">
      <c r="A71" s="458" t="s">
        <v>171</v>
      </c>
      <c r="B71" s="459"/>
      <c r="C71" s="459"/>
      <c r="D71" s="460"/>
    </row>
    <row r="72" spans="1:4" x14ac:dyDescent="0.25">
      <c r="A72" s="309" t="s">
        <v>172</v>
      </c>
      <c r="B72" s="254"/>
      <c r="C72" s="254"/>
      <c r="D72" s="254"/>
    </row>
    <row r="73" spans="1:4" s="329" customFormat="1" x14ac:dyDescent="0.25">
      <c r="A73" s="309" t="s">
        <v>173</v>
      </c>
      <c r="B73" s="254"/>
      <c r="C73" s="254"/>
      <c r="D73" s="254"/>
    </row>
    <row r="74" spans="1:4" s="329" customFormat="1" x14ac:dyDescent="0.25">
      <c r="A74" s="309" t="s">
        <v>174</v>
      </c>
      <c r="B74" s="254"/>
      <c r="C74" s="254"/>
      <c r="D74" s="254"/>
    </row>
    <row r="75" spans="1:4" x14ac:dyDescent="0.25">
      <c r="A75" s="309" t="s">
        <v>175</v>
      </c>
      <c r="B75" s="254"/>
      <c r="C75" s="254"/>
      <c r="D75" s="254"/>
    </row>
    <row r="76" spans="1:4" x14ac:dyDescent="0.25">
      <c r="A76" s="309" t="s">
        <v>176</v>
      </c>
      <c r="B76" s="254"/>
      <c r="C76" s="254"/>
      <c r="D76" s="254"/>
    </row>
    <row r="77" spans="1:4" s="339" customFormat="1" x14ac:dyDescent="0.25">
      <c r="A77" s="312" t="s">
        <v>177</v>
      </c>
      <c r="B77" s="258">
        <f>B72+B73-B74+B75-B76</f>
        <v>0</v>
      </c>
      <c r="C77" s="258">
        <f t="shared" ref="C77:D77" si="2">C72+C73-C74+C75-C76</f>
        <v>0</v>
      </c>
      <c r="D77" s="258">
        <f t="shared" si="2"/>
        <v>0</v>
      </c>
    </row>
    <row r="78" spans="1:4" s="332" customFormat="1" ht="19.5" thickBot="1" x14ac:dyDescent="0.35">
      <c r="A78" s="268" t="s">
        <v>178</v>
      </c>
      <c r="B78" s="269">
        <f>B77+B69</f>
        <v>0</v>
      </c>
      <c r="C78" s="269">
        <f>C77+C69</f>
        <v>0</v>
      </c>
      <c r="D78" s="269">
        <f>D77+D69</f>
        <v>0</v>
      </c>
    </row>
    <row r="79" spans="1:4" s="340" customFormat="1" ht="17.25" thickTop="1" thickBot="1" x14ac:dyDescent="0.3">
      <c r="A79" s="270" t="s">
        <v>4</v>
      </c>
      <c r="B79" s="420" t="str">
        <f>IF(B44-B78=0,"da","nu")</f>
        <v>da</v>
      </c>
      <c r="C79" s="420" t="str">
        <f>IF(C44-C78=0,"da","nu")</f>
        <v>da</v>
      </c>
      <c r="D79" s="420" t="str">
        <f>IF(D44-D78=0,"da","nu")</f>
        <v>da</v>
      </c>
    </row>
    <row r="80" spans="1:4" s="329" customFormat="1" ht="16.5" thickTop="1" x14ac:dyDescent="0.25">
      <c r="A80" s="65"/>
      <c r="B80" s="313"/>
      <c r="C80" s="313"/>
      <c r="D80" s="313"/>
    </row>
    <row r="81" spans="1:4" s="329" customFormat="1" x14ac:dyDescent="0.25">
      <c r="A81" s="65"/>
      <c r="B81" s="313"/>
      <c r="C81" s="313"/>
      <c r="D81" s="313"/>
    </row>
    <row r="82" spans="1:4" s="328" customFormat="1" x14ac:dyDescent="0.25">
      <c r="A82" s="66"/>
      <c r="B82" s="67"/>
      <c r="C82" s="67"/>
      <c r="D82" s="67"/>
    </row>
    <row r="83" spans="1:4" s="328" customFormat="1" x14ac:dyDescent="0.25">
      <c r="A83" s="66"/>
      <c r="B83" s="67"/>
      <c r="C83" s="67"/>
      <c r="D83" s="67"/>
    </row>
    <row r="84" spans="1:4" s="341" customFormat="1" ht="12.75" x14ac:dyDescent="0.2">
      <c r="B84" s="342"/>
      <c r="C84" s="342"/>
      <c r="D84" s="342"/>
    </row>
    <row r="87" spans="1:4" ht="13.5" customHeight="1" x14ac:dyDescent="0.25"/>
  </sheetData>
  <mergeCells count="9">
    <mergeCell ref="A21:D21"/>
    <mergeCell ref="A45:D45"/>
    <mergeCell ref="A51:D51"/>
    <mergeCell ref="A71:D71"/>
    <mergeCell ref="A3:D3"/>
    <mergeCell ref="A6:D6"/>
    <mergeCell ref="A8:D8"/>
    <mergeCell ref="A10:D10"/>
    <mergeCell ref="A11:D11"/>
  </mergeCells>
  <conditionalFormatting sqref="B79:D79">
    <cfRule type="containsText" dxfId="12" priority="1" operator="containsText" text="nu">
      <formula>NOT(ISERROR(SEARCH("nu",B79)))</formula>
    </cfRule>
  </conditionalFormatting>
  <pageMargins left="0.75" right="0.75" top="1" bottom="1" header="0.5" footer="0.5"/>
  <pageSetup paperSize="9" scale="96" fitToHeight="0" orientation="landscape" horizontalDpi="200" verticalDpi="200" r:id="rId1"/>
  <headerFooter alignWithMargins="0">
    <oddHeader>&amp;C&amp;"Arial,Bold"&amp;16 &amp;K03+0001. BILANT CONTABIL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84"/>
  <sheetViews>
    <sheetView workbookViewId="0"/>
  </sheetViews>
  <sheetFormatPr defaultColWidth="9.140625" defaultRowHeight="15.75" x14ac:dyDescent="0.25"/>
  <cols>
    <col min="1" max="1" width="61.140625" style="23" customWidth="1"/>
    <col min="2" max="4" width="25.85546875" style="19" customWidth="1"/>
    <col min="5" max="5" width="9.140625" style="347"/>
    <col min="6" max="16384" width="9.140625" style="22"/>
  </cols>
  <sheetData>
    <row r="1" spans="1:5" s="344" customFormat="1" ht="40.5" x14ac:dyDescent="0.25">
      <c r="A1" s="417" t="s">
        <v>505</v>
      </c>
      <c r="B1" s="215"/>
      <c r="C1" s="215"/>
      <c r="D1" s="215"/>
      <c r="E1" s="343"/>
    </row>
    <row r="2" spans="1:5" s="327" customFormat="1" x14ac:dyDescent="0.25">
      <c r="A2" s="240"/>
      <c r="B2" s="214"/>
      <c r="C2" s="214"/>
      <c r="D2" s="214"/>
      <c r="E2" s="345"/>
    </row>
    <row r="3" spans="1:5" s="327" customFormat="1" ht="20.25" customHeight="1" x14ac:dyDescent="0.25">
      <c r="A3" s="467" t="s">
        <v>528</v>
      </c>
      <c r="B3" s="467"/>
      <c r="C3" s="467"/>
      <c r="D3" s="467"/>
      <c r="E3" s="345"/>
    </row>
    <row r="4" spans="1:5" s="327" customFormat="1" x14ac:dyDescent="0.25">
      <c r="A4" s="240"/>
      <c r="B4" s="214"/>
      <c r="C4" s="214"/>
      <c r="D4" s="214"/>
      <c r="E4" s="345"/>
    </row>
    <row r="5" spans="1:5" s="327" customFormat="1" x14ac:dyDescent="0.25">
      <c r="A5" s="242"/>
      <c r="B5" s="214"/>
      <c r="C5" s="214"/>
      <c r="D5" s="214"/>
      <c r="E5" s="345"/>
    </row>
    <row r="6" spans="1:5" s="327" customFormat="1" ht="20.25" x14ac:dyDescent="0.3">
      <c r="A6" s="462" t="s">
        <v>479</v>
      </c>
      <c r="B6" s="462"/>
      <c r="C6" s="462"/>
      <c r="D6" s="462"/>
      <c r="E6" s="345"/>
    </row>
    <row r="7" spans="1:5" s="327" customFormat="1" x14ac:dyDescent="0.25">
      <c r="A7" s="242" t="s">
        <v>394</v>
      </c>
      <c r="B7" s="214"/>
      <c r="C7" s="214"/>
      <c r="D7" s="214"/>
      <c r="E7" s="345"/>
    </row>
    <row r="8" spans="1:5" s="327" customFormat="1" ht="17.25" customHeight="1" x14ac:dyDescent="0.25">
      <c r="A8" s="463" t="s">
        <v>29</v>
      </c>
      <c r="B8" s="463"/>
      <c r="C8" s="463"/>
      <c r="D8" s="463"/>
      <c r="E8" s="345"/>
    </row>
    <row r="9" spans="1:5" s="328" customFormat="1" x14ac:dyDescent="0.25">
      <c r="A9" s="252"/>
      <c r="B9" s="407" t="str">
        <f>'1 Bilant'!B9</f>
        <v>N-2</v>
      </c>
      <c r="C9" s="407" t="str">
        <f>'1 Bilant'!C9</f>
        <v>N-1</v>
      </c>
      <c r="D9" s="407" t="str">
        <f>'1 Bilant'!D9</f>
        <v>N</v>
      </c>
      <c r="E9" s="346"/>
    </row>
    <row r="10" spans="1:5" ht="16.5" customHeight="1" x14ac:dyDescent="0.2">
      <c r="A10" s="468" t="s">
        <v>179</v>
      </c>
      <c r="B10" s="469"/>
      <c r="C10" s="469"/>
      <c r="D10" s="470"/>
    </row>
    <row r="11" spans="1:5" s="329" customFormat="1" ht="33" customHeight="1" x14ac:dyDescent="0.25">
      <c r="A11" s="315" t="s">
        <v>180</v>
      </c>
      <c r="B11" s="272"/>
      <c r="C11" s="272"/>
      <c r="D11" s="272"/>
      <c r="E11" s="348"/>
    </row>
    <row r="12" spans="1:5" s="329" customFormat="1" ht="16.5" customHeight="1" x14ac:dyDescent="0.25">
      <c r="A12" s="315" t="s">
        <v>181</v>
      </c>
      <c r="B12" s="272"/>
      <c r="C12" s="272"/>
      <c r="D12" s="272"/>
      <c r="E12" s="348"/>
    </row>
    <row r="13" spans="1:5" s="329" customFormat="1" ht="16.5" customHeight="1" x14ac:dyDescent="0.25">
      <c r="A13" s="315" t="s">
        <v>182</v>
      </c>
      <c r="B13" s="272"/>
      <c r="C13" s="272"/>
      <c r="D13" s="272"/>
      <c r="E13" s="348"/>
    </row>
    <row r="14" spans="1:5" s="329" customFormat="1" ht="16.5" customHeight="1" x14ac:dyDescent="0.25">
      <c r="A14" s="315" t="s">
        <v>183</v>
      </c>
      <c r="B14" s="272"/>
      <c r="C14" s="272"/>
      <c r="D14" s="272"/>
      <c r="E14" s="348"/>
    </row>
    <row r="15" spans="1:5" s="328" customFormat="1" ht="16.5" customHeight="1" x14ac:dyDescent="0.25">
      <c r="A15" s="252" t="s">
        <v>184</v>
      </c>
      <c r="B15" s="267">
        <f>SUM(B11:B14)</f>
        <v>0</v>
      </c>
      <c r="C15" s="267">
        <f>SUM(C11:C14)</f>
        <v>0</v>
      </c>
      <c r="D15" s="267">
        <f>SUM(D11:D14)</f>
        <v>0</v>
      </c>
      <c r="E15" s="346"/>
    </row>
    <row r="16" spans="1:5" s="328" customFormat="1" ht="16.5" customHeight="1" x14ac:dyDescent="0.2">
      <c r="A16" s="468" t="s">
        <v>185</v>
      </c>
      <c r="B16" s="469"/>
      <c r="C16" s="469"/>
      <c r="D16" s="470"/>
      <c r="E16" s="346"/>
    </row>
    <row r="17" spans="1:5" s="329" customFormat="1" ht="16.5" customHeight="1" x14ac:dyDescent="0.25">
      <c r="A17" s="315" t="s">
        <v>186</v>
      </c>
      <c r="B17" s="272"/>
      <c r="C17" s="272"/>
      <c r="D17" s="272"/>
      <c r="E17" s="348"/>
    </row>
    <row r="18" spans="1:5" s="329" customFormat="1" ht="16.5" customHeight="1" x14ac:dyDescent="0.25">
      <c r="A18" s="315" t="s">
        <v>187</v>
      </c>
      <c r="B18" s="272"/>
      <c r="C18" s="272"/>
      <c r="D18" s="272"/>
      <c r="E18" s="348"/>
    </row>
    <row r="19" spans="1:5" s="329" customFormat="1" ht="16.5" customHeight="1" x14ac:dyDescent="0.25">
      <c r="A19" s="315" t="s">
        <v>188</v>
      </c>
      <c r="B19" s="272"/>
      <c r="C19" s="272"/>
      <c r="D19" s="272"/>
      <c r="E19" s="348"/>
    </row>
    <row r="20" spans="1:5" s="329" customFormat="1" ht="16.5" customHeight="1" x14ac:dyDescent="0.25">
      <c r="A20" s="315" t="s">
        <v>189</v>
      </c>
      <c r="B20" s="272"/>
      <c r="C20" s="272"/>
      <c r="D20" s="272"/>
      <c r="E20" s="348"/>
    </row>
    <row r="21" spans="1:5" s="329" customFormat="1" ht="16.5" customHeight="1" x14ac:dyDescent="0.25">
      <c r="A21" s="316" t="s">
        <v>190</v>
      </c>
      <c r="B21" s="272"/>
      <c r="C21" s="272"/>
      <c r="D21" s="272"/>
      <c r="E21" s="348"/>
    </row>
    <row r="22" spans="1:5" s="328" customFormat="1" ht="16.5" customHeight="1" x14ac:dyDescent="0.25">
      <c r="A22" s="252" t="s">
        <v>191</v>
      </c>
      <c r="B22" s="267">
        <f>SUM(B17:B21)</f>
        <v>0</v>
      </c>
      <c r="C22" s="267">
        <f>SUM(C17:C21)</f>
        <v>0</v>
      </c>
      <c r="D22" s="267">
        <f>SUM(D17:D21)</f>
        <v>0</v>
      </c>
      <c r="E22" s="346"/>
    </row>
    <row r="23" spans="1:5" s="328" customFormat="1" ht="16.5" customHeight="1" x14ac:dyDescent="0.25">
      <c r="A23" s="252" t="s">
        <v>192</v>
      </c>
      <c r="B23" s="267">
        <f>B15-B22</f>
        <v>0</v>
      </c>
      <c r="C23" s="267">
        <f>C15-C22</f>
        <v>0</v>
      </c>
      <c r="D23" s="267">
        <f>D15-D22</f>
        <v>0</v>
      </c>
      <c r="E23" s="346"/>
    </row>
    <row r="24" spans="1:5" s="329" customFormat="1" ht="16.5" customHeight="1" x14ac:dyDescent="0.25">
      <c r="A24" s="273" t="s">
        <v>193</v>
      </c>
      <c r="B24" s="274">
        <f>IF(B23&lt;0,"",B23)</f>
        <v>0</v>
      </c>
      <c r="C24" s="274">
        <f>IF(C23&lt;0,"",C23)</f>
        <v>0</v>
      </c>
      <c r="D24" s="274">
        <f>IF(D23&lt;0,"",D23)</f>
        <v>0</v>
      </c>
      <c r="E24" s="348"/>
    </row>
    <row r="25" spans="1:5" s="329" customFormat="1" ht="16.5" customHeight="1" x14ac:dyDescent="0.25">
      <c r="A25" s="273" t="s">
        <v>194</v>
      </c>
      <c r="B25" s="274" t="str">
        <f>IF(B23&lt;0,-B23,"")</f>
        <v/>
      </c>
      <c r="C25" s="274" t="str">
        <f>IF(C23&lt;0,-C23,"")</f>
        <v/>
      </c>
      <c r="D25" s="274" t="str">
        <f>IF(D23&lt;0,-D23,"")</f>
        <v/>
      </c>
      <c r="E25" s="348"/>
    </row>
    <row r="26" spans="1:5" s="328" customFormat="1" ht="16.5" customHeight="1" x14ac:dyDescent="0.25">
      <c r="A26" s="252" t="s">
        <v>195</v>
      </c>
      <c r="B26" s="275"/>
      <c r="C26" s="275"/>
      <c r="D26" s="275"/>
      <c r="E26" s="346"/>
    </row>
    <row r="27" spans="1:5" s="328" customFormat="1" ht="16.5" customHeight="1" x14ac:dyDescent="0.25">
      <c r="A27" s="252" t="s">
        <v>196</v>
      </c>
      <c r="B27" s="275"/>
      <c r="C27" s="275"/>
      <c r="D27" s="275"/>
      <c r="E27" s="346"/>
    </row>
    <row r="28" spans="1:5" s="328" customFormat="1" ht="16.5" customHeight="1" x14ac:dyDescent="0.25">
      <c r="A28" s="252" t="s">
        <v>197</v>
      </c>
      <c r="B28" s="267">
        <f>B26-B27</f>
        <v>0</v>
      </c>
      <c r="C28" s="267">
        <f>C26-C27</f>
        <v>0</v>
      </c>
      <c r="D28" s="267">
        <f>D26-D27</f>
        <v>0</v>
      </c>
      <c r="E28" s="346"/>
    </row>
    <row r="29" spans="1:5" s="329" customFormat="1" ht="16.5" customHeight="1" x14ac:dyDescent="0.25">
      <c r="A29" s="273" t="s">
        <v>193</v>
      </c>
      <c r="B29" s="274">
        <f>IF(B28&lt;0,"",B28)</f>
        <v>0</v>
      </c>
      <c r="C29" s="274">
        <f>IF(C28&lt;0,"",C28)</f>
        <v>0</v>
      </c>
      <c r="D29" s="274">
        <f>IF(D28&lt;0,"",D28)</f>
        <v>0</v>
      </c>
      <c r="E29" s="348"/>
    </row>
    <row r="30" spans="1:5" s="329" customFormat="1" ht="16.5" customHeight="1" x14ac:dyDescent="0.25">
      <c r="A30" s="273" t="s">
        <v>194</v>
      </c>
      <c r="B30" s="274" t="str">
        <f>IF(B28&lt;0,-B28,"")</f>
        <v/>
      </c>
      <c r="C30" s="274" t="str">
        <f>IF(C28&lt;0,-C28,"")</f>
        <v/>
      </c>
      <c r="D30" s="274" t="str">
        <f>IF(D28&lt;0,-D28,"")</f>
        <v/>
      </c>
      <c r="E30" s="348"/>
    </row>
    <row r="31" spans="1:5" s="328" customFormat="1" ht="16.5" customHeight="1" x14ac:dyDescent="0.25">
      <c r="A31" s="252" t="s">
        <v>198</v>
      </c>
      <c r="B31" s="267">
        <f>B23+B28</f>
        <v>0</v>
      </c>
      <c r="C31" s="267">
        <f>C23+C28</f>
        <v>0</v>
      </c>
      <c r="D31" s="267">
        <f>D23+D28</f>
        <v>0</v>
      </c>
      <c r="E31" s="346"/>
    </row>
    <row r="32" spans="1:5" s="329" customFormat="1" ht="16.5" customHeight="1" x14ac:dyDescent="0.25">
      <c r="A32" s="273" t="s">
        <v>193</v>
      </c>
      <c r="B32" s="274">
        <f>IF(B31&lt;0,"",B31)</f>
        <v>0</v>
      </c>
      <c r="C32" s="274">
        <f>IF(C31&lt;0,"",C31)</f>
        <v>0</v>
      </c>
      <c r="D32" s="274">
        <f>IF(D31&lt;0,"",D31)</f>
        <v>0</v>
      </c>
      <c r="E32" s="348"/>
    </row>
    <row r="33" spans="1:5" s="329" customFormat="1" ht="16.5" customHeight="1" x14ac:dyDescent="0.25">
      <c r="A33" s="273" t="s">
        <v>194</v>
      </c>
      <c r="B33" s="274" t="str">
        <f>IF(B31&lt;0,-B31,"")</f>
        <v/>
      </c>
      <c r="C33" s="274" t="str">
        <f>IF(C31&lt;0,-C31,"")</f>
        <v/>
      </c>
      <c r="D33" s="274" t="str">
        <f>IF(D31&lt;0,-D31,"")</f>
        <v/>
      </c>
      <c r="E33" s="348"/>
    </row>
    <row r="34" spans="1:5" s="346" customFormat="1" ht="16.5" customHeight="1" x14ac:dyDescent="0.25">
      <c r="A34" s="252" t="s">
        <v>199</v>
      </c>
      <c r="B34" s="275"/>
      <c r="C34" s="275"/>
      <c r="D34" s="275"/>
    </row>
    <row r="35" spans="1:5" s="346" customFormat="1" ht="16.5" customHeight="1" x14ac:dyDescent="0.25">
      <c r="A35" s="252" t="s">
        <v>200</v>
      </c>
      <c r="B35" s="275"/>
      <c r="C35" s="275"/>
      <c r="D35" s="275"/>
    </row>
    <row r="36" spans="1:5" s="346" customFormat="1" ht="16.5" customHeight="1" x14ac:dyDescent="0.25">
      <c r="A36" s="252" t="s">
        <v>201</v>
      </c>
      <c r="B36" s="267">
        <f>B34-B35</f>
        <v>0</v>
      </c>
      <c r="C36" s="267">
        <f>C34-C35</f>
        <v>0</v>
      </c>
      <c r="D36" s="267">
        <f>D34-D35</f>
        <v>0</v>
      </c>
    </row>
    <row r="37" spans="1:5" s="348" customFormat="1" ht="16.5" customHeight="1" x14ac:dyDescent="0.25">
      <c r="A37" s="273" t="s">
        <v>193</v>
      </c>
      <c r="B37" s="274">
        <f>IF(B36&lt;0,"",B36)</f>
        <v>0</v>
      </c>
      <c r="C37" s="274">
        <f>IF(C36&lt;0,"",C36)</f>
        <v>0</v>
      </c>
      <c r="D37" s="274">
        <f>IF(D36&lt;0,"",D36)</f>
        <v>0</v>
      </c>
    </row>
    <row r="38" spans="1:5" s="348" customFormat="1" ht="16.5" customHeight="1" x14ac:dyDescent="0.25">
      <c r="A38" s="273" t="s">
        <v>194</v>
      </c>
      <c r="B38" s="274" t="str">
        <f>IF(B36&lt;0,-B36,"")</f>
        <v/>
      </c>
      <c r="C38" s="274" t="str">
        <f>IF(C36&lt;0,-C36,"")</f>
        <v/>
      </c>
      <c r="D38" s="274" t="str">
        <f>IF(D36&lt;0,-D36,"")</f>
        <v/>
      </c>
    </row>
    <row r="39" spans="1:5" s="346" customFormat="1" ht="16.5" customHeight="1" x14ac:dyDescent="0.25">
      <c r="A39" s="252" t="s">
        <v>202</v>
      </c>
      <c r="B39" s="267">
        <f>B15+B26+B34</f>
        <v>0</v>
      </c>
      <c r="C39" s="267">
        <f>C15+C26+C34</f>
        <v>0</v>
      </c>
      <c r="D39" s="267">
        <f>D15+D26+D34</f>
        <v>0</v>
      </c>
    </row>
    <row r="40" spans="1:5" s="346" customFormat="1" ht="16.5" customHeight="1" x14ac:dyDescent="0.25">
      <c r="A40" s="252" t="s">
        <v>203</v>
      </c>
      <c r="B40" s="267">
        <f>B22+B27+B35</f>
        <v>0</v>
      </c>
      <c r="C40" s="267">
        <f>C22+C27+C35</f>
        <v>0</v>
      </c>
      <c r="D40" s="267">
        <f>D22+D27+D35</f>
        <v>0</v>
      </c>
    </row>
    <row r="41" spans="1:5" s="346" customFormat="1" ht="16.5" customHeight="1" x14ac:dyDescent="0.25">
      <c r="A41" s="252" t="s">
        <v>204</v>
      </c>
      <c r="B41" s="267">
        <f>B39-B40</f>
        <v>0</v>
      </c>
      <c r="C41" s="267">
        <f>C39-C40</f>
        <v>0</v>
      </c>
      <c r="D41" s="267">
        <f>D39-D40</f>
        <v>0</v>
      </c>
    </row>
    <row r="42" spans="1:5" s="329" customFormat="1" ht="16.5" customHeight="1" x14ac:dyDescent="0.25">
      <c r="A42" s="273" t="s">
        <v>193</v>
      </c>
      <c r="B42" s="274">
        <f>IF(B41&lt;0,"",B41)</f>
        <v>0</v>
      </c>
      <c r="C42" s="274">
        <f>IF(C41&lt;0,"",C41)</f>
        <v>0</v>
      </c>
      <c r="D42" s="274">
        <f>IF(D41&lt;0,"",D41)</f>
        <v>0</v>
      </c>
      <c r="E42" s="348"/>
    </row>
    <row r="43" spans="1:5" s="329" customFormat="1" ht="16.5" customHeight="1" x14ac:dyDescent="0.25">
      <c r="A43" s="280" t="s">
        <v>194</v>
      </c>
      <c r="B43" s="281" t="str">
        <f>IF(B41&lt;0,-B41,"")</f>
        <v/>
      </c>
      <c r="C43" s="281" t="str">
        <f>IF(C41&lt;0,-C41,"")</f>
        <v/>
      </c>
      <c r="D43" s="281" t="str">
        <f>IF(D41&lt;0,-D41,"")</f>
        <v/>
      </c>
      <c r="E43" s="348"/>
    </row>
    <row r="44" spans="1:5" x14ac:dyDescent="0.25">
      <c r="A44" s="282"/>
      <c r="B44" s="283"/>
      <c r="C44" s="283"/>
      <c r="D44" s="283"/>
    </row>
    <row r="45" spans="1:5" ht="31.5" x14ac:dyDescent="0.25">
      <c r="A45" s="245" t="s">
        <v>482</v>
      </c>
    </row>
    <row r="48" spans="1:5" x14ac:dyDescent="0.25">
      <c r="A48" s="252" t="s">
        <v>437</v>
      </c>
      <c r="B48" s="271" t="str">
        <f>B9</f>
        <v>N-2</v>
      </c>
      <c r="C48" s="271" t="str">
        <f t="shared" ref="C48:D48" si="0">C9</f>
        <v>N-1</v>
      </c>
      <c r="D48" s="271" t="str">
        <f t="shared" si="0"/>
        <v>N</v>
      </c>
    </row>
    <row r="49" spans="1:5" x14ac:dyDescent="0.25">
      <c r="A49" s="276" t="s">
        <v>451</v>
      </c>
      <c r="B49" s="411"/>
      <c r="C49" s="411"/>
      <c r="D49" s="411"/>
    </row>
    <row r="50" spans="1:5" x14ac:dyDescent="0.25">
      <c r="A50" s="276" t="s">
        <v>438</v>
      </c>
      <c r="B50" s="411"/>
      <c r="C50" s="412"/>
      <c r="D50" s="412"/>
    </row>
    <row r="51" spans="1:5" x14ac:dyDescent="0.25">
      <c r="A51" s="276" t="s">
        <v>440</v>
      </c>
      <c r="B51" s="411"/>
      <c r="C51" s="411"/>
      <c r="D51" s="411"/>
    </row>
    <row r="52" spans="1:5" x14ac:dyDescent="0.25">
      <c r="A52" s="276" t="s">
        <v>439</v>
      </c>
      <c r="B52" s="411"/>
      <c r="C52" s="412"/>
      <c r="D52" s="412"/>
    </row>
    <row r="53" spans="1:5" x14ac:dyDescent="0.25">
      <c r="A53" s="276" t="s">
        <v>514</v>
      </c>
      <c r="B53" s="411"/>
      <c r="C53" s="412"/>
      <c r="D53" s="412"/>
    </row>
    <row r="54" spans="1:5" x14ac:dyDescent="0.25">
      <c r="A54" s="277" t="s">
        <v>502</v>
      </c>
      <c r="B54" s="411"/>
      <c r="C54" s="412"/>
      <c r="D54" s="412"/>
    </row>
    <row r="55" spans="1:5" x14ac:dyDescent="0.25">
      <c r="A55" s="276" t="s">
        <v>516</v>
      </c>
      <c r="B55" s="411"/>
      <c r="C55" s="412"/>
      <c r="D55" s="412"/>
    </row>
    <row r="56" spans="1:5" ht="31.5" x14ac:dyDescent="0.25">
      <c r="A56" s="276" t="s">
        <v>454</v>
      </c>
      <c r="B56" s="411"/>
      <c r="C56" s="411"/>
      <c r="D56" s="411"/>
    </row>
    <row r="57" spans="1:5" ht="17.25" customHeight="1" x14ac:dyDescent="0.25">
      <c r="A57" s="276" t="s">
        <v>441</v>
      </c>
      <c r="B57" s="411"/>
      <c r="C57" s="412"/>
      <c r="D57" s="412"/>
    </row>
    <row r="58" spans="1:5" x14ac:dyDescent="0.25">
      <c r="A58" s="277" t="s">
        <v>496</v>
      </c>
      <c r="B58" s="411"/>
      <c r="C58" s="412"/>
      <c r="D58" s="412"/>
    </row>
    <row r="59" spans="1:5" x14ac:dyDescent="0.25">
      <c r="A59" s="277" t="s">
        <v>495</v>
      </c>
      <c r="B59" s="411"/>
      <c r="C59" s="412"/>
      <c r="D59" s="412"/>
    </row>
    <row r="60" spans="1:5" s="350" customFormat="1" x14ac:dyDescent="0.25">
      <c r="A60" s="277" t="s">
        <v>520</v>
      </c>
      <c r="B60" s="413"/>
      <c r="C60" s="412"/>
      <c r="D60" s="412"/>
      <c r="E60" s="349"/>
    </row>
    <row r="61" spans="1:5" x14ac:dyDescent="0.25">
      <c r="A61" s="276" t="s">
        <v>442</v>
      </c>
      <c r="B61" s="411"/>
      <c r="C61" s="411"/>
      <c r="D61" s="411"/>
    </row>
    <row r="62" spans="1:5" x14ac:dyDescent="0.25">
      <c r="A62" s="276" t="s">
        <v>443</v>
      </c>
      <c r="B62" s="411"/>
      <c r="C62" s="411"/>
      <c r="D62" s="411"/>
    </row>
    <row r="63" spans="1:5" x14ac:dyDescent="0.25">
      <c r="A63" s="276" t="s">
        <v>444</v>
      </c>
      <c r="B63" s="411"/>
      <c r="C63" s="411"/>
      <c r="D63" s="411"/>
    </row>
    <row r="64" spans="1:5" x14ac:dyDescent="0.25">
      <c r="A64" s="276" t="s">
        <v>445</v>
      </c>
      <c r="B64" s="411"/>
      <c r="C64" s="411"/>
      <c r="D64" s="411"/>
    </row>
    <row r="65" spans="1:4" ht="18" hidden="1" customHeight="1" x14ac:dyDescent="0.25">
      <c r="A65" s="276" t="s">
        <v>447</v>
      </c>
      <c r="B65" s="259"/>
      <c r="C65" s="259"/>
      <c r="D65" s="259"/>
    </row>
    <row r="66" spans="1:4" x14ac:dyDescent="0.25">
      <c r="A66" s="276" t="s">
        <v>518</v>
      </c>
      <c r="B66" s="411"/>
      <c r="C66" s="412"/>
      <c r="D66" s="412"/>
    </row>
    <row r="67" spans="1:4" x14ac:dyDescent="0.25">
      <c r="A67" s="276" t="s">
        <v>472</v>
      </c>
      <c r="B67" s="411"/>
      <c r="C67" s="412"/>
      <c r="D67" s="412"/>
    </row>
    <row r="68" spans="1:4" x14ac:dyDescent="0.25">
      <c r="A68" s="276" t="s">
        <v>446</v>
      </c>
      <c r="B68" s="411"/>
      <c r="C68" s="411"/>
      <c r="D68" s="411"/>
    </row>
    <row r="69" spans="1:4" x14ac:dyDescent="0.25">
      <c r="A69" s="276" t="s">
        <v>448</v>
      </c>
      <c r="B69" s="411"/>
      <c r="C69" s="411"/>
      <c r="D69" s="411"/>
    </row>
    <row r="70" spans="1:4" x14ac:dyDescent="0.25">
      <c r="A70" s="276" t="s">
        <v>449</v>
      </c>
      <c r="B70" s="411"/>
      <c r="C70" s="411"/>
      <c r="D70" s="411"/>
    </row>
    <row r="71" spans="1:4" x14ac:dyDescent="0.25">
      <c r="A71" s="276" t="s">
        <v>450</v>
      </c>
      <c r="B71" s="411"/>
      <c r="C71" s="411"/>
      <c r="D71" s="411"/>
    </row>
    <row r="72" spans="1:4" x14ac:dyDescent="0.25">
      <c r="A72" s="276" t="s">
        <v>523</v>
      </c>
      <c r="B72" s="254"/>
      <c r="C72" s="254"/>
      <c r="D72" s="254"/>
    </row>
    <row r="73" spans="1:4" x14ac:dyDescent="0.25">
      <c r="A73" s="278" t="s">
        <v>426</v>
      </c>
      <c r="B73" s="254"/>
      <c r="C73" s="254"/>
      <c r="D73" s="254"/>
    </row>
    <row r="74" spans="1:4" x14ac:dyDescent="0.25">
      <c r="A74" s="279" t="s">
        <v>427</v>
      </c>
      <c r="B74" s="254"/>
      <c r="C74" s="254"/>
      <c r="D74" s="254"/>
    </row>
    <row r="75" spans="1:4" x14ac:dyDescent="0.25">
      <c r="A75" s="279" t="s">
        <v>428</v>
      </c>
      <c r="B75" s="254"/>
      <c r="C75" s="254"/>
      <c r="D75" s="254"/>
    </row>
    <row r="76" spans="1:4" x14ac:dyDescent="0.25">
      <c r="A76" s="279" t="s">
        <v>429</v>
      </c>
      <c r="B76" s="254"/>
      <c r="C76" s="254"/>
      <c r="D76" s="254"/>
    </row>
    <row r="77" spans="1:4" x14ac:dyDescent="0.25">
      <c r="A77" s="279" t="s">
        <v>430</v>
      </c>
      <c r="B77" s="254"/>
      <c r="C77" s="254"/>
      <c r="D77" s="254"/>
    </row>
    <row r="78" spans="1:4" x14ac:dyDescent="0.25">
      <c r="A78" s="278" t="s">
        <v>431</v>
      </c>
      <c r="B78" s="254"/>
      <c r="C78" s="254"/>
      <c r="D78" s="254"/>
    </row>
    <row r="79" spans="1:4" x14ac:dyDescent="0.25">
      <c r="A79" s="279" t="s">
        <v>432</v>
      </c>
      <c r="B79" s="254"/>
      <c r="C79" s="254"/>
      <c r="D79" s="254"/>
    </row>
    <row r="80" spans="1:4" x14ac:dyDescent="0.25">
      <c r="A80" s="279" t="s">
        <v>433</v>
      </c>
      <c r="B80" s="254"/>
      <c r="C80" s="254"/>
      <c r="D80" s="254"/>
    </row>
    <row r="81" spans="1:4" x14ac:dyDescent="0.25">
      <c r="A81" s="279" t="s">
        <v>504</v>
      </c>
      <c r="B81" s="254"/>
      <c r="C81" s="254"/>
      <c r="D81" s="254"/>
    </row>
    <row r="82" spans="1:4" x14ac:dyDescent="0.25">
      <c r="A82" s="279" t="s">
        <v>434</v>
      </c>
      <c r="B82" s="254"/>
      <c r="C82" s="254"/>
      <c r="D82" s="254"/>
    </row>
    <row r="83" spans="1:4" x14ac:dyDescent="0.25">
      <c r="A83" s="279" t="s">
        <v>435</v>
      </c>
      <c r="B83" s="254"/>
      <c r="C83" s="254"/>
      <c r="D83" s="254"/>
    </row>
    <row r="84" spans="1:4" x14ac:dyDescent="0.25">
      <c r="A84" s="279" t="s">
        <v>436</v>
      </c>
      <c r="B84" s="254"/>
      <c r="C84" s="254"/>
      <c r="D84" s="254"/>
    </row>
  </sheetData>
  <mergeCells count="5">
    <mergeCell ref="A3:D3"/>
    <mergeCell ref="A6:D6"/>
    <mergeCell ref="A8:D8"/>
    <mergeCell ref="A10:D10"/>
    <mergeCell ref="A16:D16"/>
  </mergeCells>
  <pageMargins left="0.75" right="0.75" top="1" bottom="1" header="0.5" footer="0.5"/>
  <pageSetup scale="89" fitToHeight="0" orientation="landscape" horizontalDpi="2400" verticalDpi="2400" r:id="rId1"/>
  <headerFooter alignWithMargins="0">
    <oddHeader>&amp;C&amp;"Arial,Bold"&amp;16 &amp;K03+0002. CONTUL REZULTATULUI PATRIMONIAL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80"/>
  <sheetViews>
    <sheetView workbookViewId="0"/>
  </sheetViews>
  <sheetFormatPr defaultRowHeight="12.75" x14ac:dyDescent="0.2"/>
  <cols>
    <col min="1" max="1" width="57.85546875" customWidth="1"/>
    <col min="2" max="2" width="23.5703125" style="9" customWidth="1"/>
    <col min="3" max="4" width="13.85546875" style="9" bestFit="1" customWidth="1"/>
    <col min="5" max="5" width="6.28515625" customWidth="1"/>
    <col min="6" max="6" width="52.85546875" customWidth="1"/>
    <col min="7" max="9" width="9.5703125" bestFit="1" customWidth="1"/>
    <col min="10" max="10" width="6.140625" customWidth="1"/>
    <col min="11" max="11" width="53.42578125" customWidth="1"/>
  </cols>
  <sheetData>
    <row r="1" spans="1:13" ht="20.25" x14ac:dyDescent="0.25">
      <c r="A1" s="7" t="s">
        <v>395</v>
      </c>
      <c r="B1" s="32"/>
      <c r="C1" s="32"/>
      <c r="D1" s="32"/>
      <c r="E1" s="31"/>
      <c r="F1" s="33"/>
      <c r="G1" s="33"/>
      <c r="H1" s="33"/>
      <c r="I1" s="33"/>
      <c r="J1" s="33"/>
      <c r="K1" s="33"/>
      <c r="L1" s="33"/>
      <c r="M1" s="33"/>
    </row>
    <row r="2" spans="1:13" s="35" customFormat="1" ht="19.5" x14ac:dyDescent="0.35">
      <c r="A2" s="471" t="s">
        <v>33</v>
      </c>
      <c r="B2" s="471"/>
      <c r="C2" s="471"/>
      <c r="D2" s="471"/>
      <c r="E2" s="34"/>
    </row>
    <row r="3" spans="1:13" ht="20.25" x14ac:dyDescent="0.3">
      <c r="A3" s="472" t="s">
        <v>30</v>
      </c>
      <c r="B3" s="472"/>
      <c r="C3" s="472"/>
      <c r="D3" s="472"/>
      <c r="E3" s="1"/>
      <c r="F3" s="472" t="s">
        <v>31</v>
      </c>
      <c r="G3" s="472"/>
      <c r="H3" s="472"/>
      <c r="I3" s="472"/>
      <c r="K3" s="472" t="s">
        <v>31</v>
      </c>
      <c r="L3" s="472"/>
      <c r="M3" s="472"/>
    </row>
    <row r="4" spans="1:13" ht="15.75" x14ac:dyDescent="0.25">
      <c r="A4" s="2" t="str">
        <f>'1 Bilant'!A7</f>
        <v>BILANT</v>
      </c>
      <c r="B4" s="11" t="str">
        <f>'1 Bilant'!B9</f>
        <v>N-2</v>
      </c>
      <c r="C4" s="11" t="str">
        <f>'1 Bilant'!C9</f>
        <v>N-1</v>
      </c>
      <c r="D4" s="11" t="str">
        <f>'1 Bilant'!D9</f>
        <v>N</v>
      </c>
      <c r="E4" s="1"/>
      <c r="F4" s="15" t="s">
        <v>13</v>
      </c>
      <c r="G4" s="69" t="str">
        <f>B4</f>
        <v>N-2</v>
      </c>
      <c r="H4" s="69" t="str">
        <f>C4</f>
        <v>N-1</v>
      </c>
      <c r="I4" s="69" t="str">
        <f>D4</f>
        <v>N</v>
      </c>
      <c r="K4" s="70" t="s">
        <v>14</v>
      </c>
      <c r="L4" s="81" t="str">
        <f>C4</f>
        <v>N-1</v>
      </c>
      <c r="M4" s="81" t="str">
        <f>D4</f>
        <v>N</v>
      </c>
    </row>
    <row r="5" spans="1:13" s="2" customFormat="1" ht="15.75" x14ac:dyDescent="0.25">
      <c r="A5" s="56" t="s">
        <v>205</v>
      </c>
      <c r="B5" s="71">
        <f>'1 Bilant'!B20</f>
        <v>0</v>
      </c>
      <c r="C5" s="71">
        <f>'1 Bilant'!C20</f>
        <v>0</v>
      </c>
      <c r="D5" s="71">
        <f>'1 Bilant'!D20</f>
        <v>0</v>
      </c>
      <c r="F5" s="60" t="str">
        <f t="shared" ref="F5:F26" si="0">A5</f>
        <v>Active necurente</v>
      </c>
      <c r="G5" s="72" t="str">
        <f t="shared" ref="G5:G26" si="1">IFERROR(B5/B$11,"")</f>
        <v/>
      </c>
      <c r="H5" s="72" t="str">
        <f t="shared" ref="H5:H26" si="2">IFERROR(C5/C$11,"")</f>
        <v/>
      </c>
      <c r="I5" s="72" t="str">
        <f t="shared" ref="I5:I26" si="3">IFERROR(D5/D$11,"")</f>
        <v/>
      </c>
      <c r="K5" s="56" t="str">
        <f t="shared" ref="K5:K26" si="4">A5</f>
        <v>Active necurente</v>
      </c>
      <c r="L5" s="73" t="str">
        <f t="shared" ref="L5:L26" si="5">IFERROR((C5-B5)/B5,"")</f>
        <v/>
      </c>
      <c r="M5" s="73" t="str">
        <f t="shared" ref="M5:M26" si="6">IFERROR((D5-C5)/C5,"")</f>
        <v/>
      </c>
    </row>
    <row r="6" spans="1:13" s="2" customFormat="1" ht="15.75" x14ac:dyDescent="0.25">
      <c r="A6" s="12" t="s">
        <v>9</v>
      </c>
      <c r="B6" s="12">
        <f>SUM(B7:B10)</f>
        <v>0</v>
      </c>
      <c r="C6" s="12">
        <f>SUM(C7:C10)</f>
        <v>0</v>
      </c>
      <c r="D6" s="12">
        <f>SUM(D7:D10)</f>
        <v>0</v>
      </c>
      <c r="F6" s="2" t="str">
        <f t="shared" si="0"/>
        <v>Active curente</v>
      </c>
      <c r="G6" s="16" t="str">
        <f t="shared" si="1"/>
        <v/>
      </c>
      <c r="H6" s="16" t="str">
        <f t="shared" si="2"/>
        <v/>
      </c>
      <c r="I6" s="16" t="str">
        <f t="shared" si="3"/>
        <v/>
      </c>
      <c r="K6" s="2" t="str">
        <f t="shared" si="4"/>
        <v>Active curente</v>
      </c>
      <c r="L6" s="82" t="str">
        <f t="shared" si="5"/>
        <v/>
      </c>
      <c r="M6" s="82" t="str">
        <f t="shared" si="6"/>
        <v/>
      </c>
    </row>
    <row r="7" spans="1:13" s="1" customFormat="1" ht="15.75" x14ac:dyDescent="0.25">
      <c r="A7" s="13" t="s">
        <v>8</v>
      </c>
      <c r="B7" s="13">
        <f>'1 Bilant'!B22</f>
        <v>0</v>
      </c>
      <c r="C7" s="13">
        <f>'1 Bilant'!C22</f>
        <v>0</v>
      </c>
      <c r="D7" s="13">
        <f>'1 Bilant'!D22</f>
        <v>0</v>
      </c>
      <c r="F7" s="1" t="str">
        <f t="shared" si="0"/>
        <v>Stocuri</v>
      </c>
      <c r="G7" s="17" t="str">
        <f t="shared" si="1"/>
        <v/>
      </c>
      <c r="H7" s="17" t="str">
        <f t="shared" si="2"/>
        <v/>
      </c>
      <c r="I7" s="17" t="str">
        <f t="shared" si="3"/>
        <v/>
      </c>
      <c r="K7" s="1" t="str">
        <f t="shared" si="4"/>
        <v>Stocuri</v>
      </c>
      <c r="L7" s="82" t="str">
        <f t="shared" si="5"/>
        <v/>
      </c>
      <c r="M7" s="82" t="str">
        <f t="shared" si="6"/>
        <v/>
      </c>
    </row>
    <row r="8" spans="1:13" s="1" customFormat="1" ht="15.75" x14ac:dyDescent="0.25">
      <c r="A8" s="13" t="s">
        <v>206</v>
      </c>
      <c r="B8" s="13">
        <f>'1 Bilant'!B23</f>
        <v>0</v>
      </c>
      <c r="C8" s="13">
        <f>'1 Bilant'!C23</f>
        <v>0</v>
      </c>
      <c r="D8" s="13">
        <f>'1 Bilant'!D23</f>
        <v>0</v>
      </c>
      <c r="F8" s="1" t="str">
        <f t="shared" si="0"/>
        <v>Creanţe curente – sume ce urmează a fi încasate într-o perioadă mai mică de un an-</v>
      </c>
      <c r="G8" s="17" t="str">
        <f t="shared" si="1"/>
        <v/>
      </c>
      <c r="H8" s="17" t="str">
        <f t="shared" si="2"/>
        <v/>
      </c>
      <c r="I8" s="17" t="str">
        <f t="shared" si="3"/>
        <v/>
      </c>
      <c r="K8" s="1" t="str">
        <f t="shared" si="4"/>
        <v>Creanţe curente – sume ce urmează a fi încasate într-o perioadă mai mică de un an-</v>
      </c>
      <c r="L8" s="82" t="str">
        <f t="shared" si="5"/>
        <v/>
      </c>
      <c r="M8" s="82" t="str">
        <f t="shared" si="6"/>
        <v/>
      </c>
    </row>
    <row r="9" spans="1:13" s="1" customFormat="1" ht="15.75" x14ac:dyDescent="0.25">
      <c r="A9" s="13" t="s">
        <v>207</v>
      </c>
      <c r="B9" s="13">
        <f>'1 Bilant'!B42</f>
        <v>0</v>
      </c>
      <c r="C9" s="13">
        <f>'1 Bilant'!C42</f>
        <v>0</v>
      </c>
      <c r="D9" s="13">
        <f>'1 Bilant'!D42</f>
        <v>0</v>
      </c>
      <c r="F9" s="1" t="str">
        <f t="shared" si="0"/>
        <v xml:space="preserve">Cheltuieli în avans </v>
      </c>
      <c r="G9" s="17" t="str">
        <f t="shared" si="1"/>
        <v/>
      </c>
      <c r="H9" s="17" t="str">
        <f t="shared" si="2"/>
        <v/>
      </c>
      <c r="I9" s="17" t="str">
        <f t="shared" si="3"/>
        <v/>
      </c>
      <c r="K9" s="1" t="str">
        <f t="shared" si="4"/>
        <v xml:space="preserve">Cheltuieli în avans </v>
      </c>
      <c r="L9" s="82" t="str">
        <f t="shared" si="5"/>
        <v/>
      </c>
      <c r="M9" s="82" t="str">
        <f t="shared" si="6"/>
        <v/>
      </c>
    </row>
    <row r="10" spans="1:13" s="1" customFormat="1" ht="15.75" x14ac:dyDescent="0.25">
      <c r="A10" s="57" t="s">
        <v>7</v>
      </c>
      <c r="B10" s="58">
        <f>'1 Bilant'!B32+'1 Bilant'!B33+'1 Bilant'!B40</f>
        <v>0</v>
      </c>
      <c r="C10" s="58">
        <f>'1 Bilant'!C32+'1 Bilant'!C33+'1 Bilant'!C40</f>
        <v>0</v>
      </c>
      <c r="D10" s="58">
        <f>'1 Bilant'!D32+'1 Bilant'!D33+'1 Bilant'!D40</f>
        <v>0</v>
      </c>
      <c r="F10" s="1" t="str">
        <f t="shared" si="0"/>
        <v>Cash si echivalente de cash</v>
      </c>
      <c r="G10" s="17" t="str">
        <f t="shared" si="1"/>
        <v/>
      </c>
      <c r="H10" s="17" t="str">
        <f t="shared" si="2"/>
        <v/>
      </c>
      <c r="I10" s="17" t="str">
        <f t="shared" si="3"/>
        <v/>
      </c>
      <c r="K10" s="57" t="str">
        <f t="shared" si="4"/>
        <v>Cash si echivalente de cash</v>
      </c>
      <c r="L10" s="82" t="str">
        <f t="shared" si="5"/>
        <v/>
      </c>
      <c r="M10" s="82" t="str">
        <f t="shared" si="6"/>
        <v/>
      </c>
    </row>
    <row r="11" spans="1:13" s="2" customFormat="1" ht="15.75" x14ac:dyDescent="0.25">
      <c r="A11" s="56" t="s">
        <v>10</v>
      </c>
      <c r="B11" s="71">
        <f>B5+B6</f>
        <v>0</v>
      </c>
      <c r="C11" s="71">
        <f>C5+C6</f>
        <v>0</v>
      </c>
      <c r="D11" s="71">
        <f>D5+D6</f>
        <v>0</v>
      </c>
      <c r="F11" s="56" t="str">
        <f t="shared" si="0"/>
        <v>Activ total</v>
      </c>
      <c r="G11" s="73" t="str">
        <f t="shared" si="1"/>
        <v/>
      </c>
      <c r="H11" s="73" t="str">
        <f t="shared" si="2"/>
        <v/>
      </c>
      <c r="I11" s="73" t="str">
        <f t="shared" si="3"/>
        <v/>
      </c>
      <c r="K11" s="56" t="str">
        <f t="shared" si="4"/>
        <v>Activ total</v>
      </c>
      <c r="L11" s="73" t="str">
        <f t="shared" si="5"/>
        <v/>
      </c>
      <c r="M11" s="73" t="str">
        <f t="shared" si="6"/>
        <v/>
      </c>
    </row>
    <row r="12" spans="1:13" s="2" customFormat="1" ht="15.75" x14ac:dyDescent="0.25">
      <c r="A12" s="2" t="s">
        <v>11</v>
      </c>
      <c r="B12" s="12">
        <f>SUM(B13:B21)</f>
        <v>0</v>
      </c>
      <c r="C12" s="12">
        <f>SUM(C13:C21)</f>
        <v>0</v>
      </c>
      <c r="D12" s="12">
        <f>SUM(D13:D21)</f>
        <v>0</v>
      </c>
      <c r="F12" s="2" t="str">
        <f t="shared" si="0"/>
        <v>Datorii curente</v>
      </c>
      <c r="G12" s="16" t="str">
        <f t="shared" si="1"/>
        <v/>
      </c>
      <c r="H12" s="16" t="str">
        <f t="shared" si="2"/>
        <v/>
      </c>
      <c r="I12" s="16" t="str">
        <f t="shared" si="3"/>
        <v/>
      </c>
      <c r="K12" s="2" t="str">
        <f t="shared" si="4"/>
        <v>Datorii curente</v>
      </c>
      <c r="L12" s="82" t="str">
        <f t="shared" si="5"/>
        <v/>
      </c>
      <c r="M12" s="82" t="str">
        <f t="shared" si="6"/>
        <v/>
      </c>
    </row>
    <row r="13" spans="1:13" s="1" customFormat="1" ht="15" customHeight="1" x14ac:dyDescent="0.25">
      <c r="A13" s="10" t="s">
        <v>208</v>
      </c>
      <c r="B13" s="75">
        <f>'1 Bilant'!B52</f>
        <v>0</v>
      </c>
      <c r="C13" s="75">
        <f>'1 Bilant'!C52</f>
        <v>0</v>
      </c>
      <c r="D13" s="75">
        <f>'1 Bilant'!D52</f>
        <v>0</v>
      </c>
      <c r="F13" s="1" t="str">
        <f t="shared" si="0"/>
        <v>Datorii comerciale,  avansuri şi alte decontări</v>
      </c>
      <c r="G13" s="17" t="str">
        <f t="shared" si="1"/>
        <v/>
      </c>
      <c r="H13" s="17" t="str">
        <f t="shared" si="2"/>
        <v/>
      </c>
      <c r="I13" s="17" t="str">
        <f t="shared" si="3"/>
        <v/>
      </c>
      <c r="K13" s="1" t="str">
        <f t="shared" si="4"/>
        <v>Datorii comerciale,  avansuri şi alte decontări</v>
      </c>
      <c r="L13" s="83" t="str">
        <f t="shared" si="5"/>
        <v/>
      </c>
      <c r="M13" s="83" t="str">
        <f t="shared" si="6"/>
        <v/>
      </c>
    </row>
    <row r="14" spans="1:13" s="1" customFormat="1" ht="15.75" x14ac:dyDescent="0.25">
      <c r="A14" s="1" t="s">
        <v>209</v>
      </c>
      <c r="B14" s="13">
        <f>'1 Bilant'!B55</f>
        <v>0</v>
      </c>
      <c r="C14" s="13">
        <f>'1 Bilant'!C55</f>
        <v>0</v>
      </c>
      <c r="D14" s="13">
        <f>'1 Bilant'!D55</f>
        <v>0</v>
      </c>
      <c r="F14" s="1" t="str">
        <f t="shared" si="0"/>
        <v>Datorii către bugete</v>
      </c>
      <c r="G14" s="17" t="str">
        <f t="shared" si="1"/>
        <v/>
      </c>
      <c r="H14" s="17" t="str">
        <f t="shared" si="2"/>
        <v/>
      </c>
      <c r="I14" s="17" t="str">
        <f t="shared" si="3"/>
        <v/>
      </c>
      <c r="K14" s="1" t="str">
        <f t="shared" si="4"/>
        <v>Datorii către bugete</v>
      </c>
      <c r="L14" s="83" t="str">
        <f t="shared" si="5"/>
        <v/>
      </c>
      <c r="M14" s="83" t="str">
        <f t="shared" si="6"/>
        <v/>
      </c>
    </row>
    <row r="15" spans="1:13" s="1" customFormat="1" ht="15.75" x14ac:dyDescent="0.25">
      <c r="A15" s="1" t="s">
        <v>210</v>
      </c>
      <c r="B15" s="1">
        <f>'1 Bilant'!B59</f>
        <v>0</v>
      </c>
      <c r="C15" s="1">
        <f>'1 Bilant'!C59</f>
        <v>0</v>
      </c>
      <c r="D15" s="1">
        <f>'1 Bilant'!D59</f>
        <v>0</v>
      </c>
      <c r="F15" s="1" t="str">
        <f t="shared" si="0"/>
        <v>Datorii din operaţiuni cu Fonduri externe nerambursabile şi fonduri de la buget, alte datorii către alte organisme internaţionale, din care:</v>
      </c>
      <c r="G15" s="17" t="str">
        <f t="shared" si="1"/>
        <v/>
      </c>
      <c r="H15" s="17" t="str">
        <f t="shared" si="2"/>
        <v/>
      </c>
      <c r="I15" s="17" t="str">
        <f t="shared" si="3"/>
        <v/>
      </c>
      <c r="K15" s="1" t="str">
        <f t="shared" si="4"/>
        <v>Datorii din operaţiuni cu Fonduri externe nerambursabile şi fonduri de la buget, alte datorii către alte organisme internaţionale, din care:</v>
      </c>
      <c r="L15" s="83" t="str">
        <f t="shared" si="5"/>
        <v/>
      </c>
      <c r="M15" s="83" t="str">
        <f t="shared" si="6"/>
        <v/>
      </c>
    </row>
    <row r="16" spans="1:13" s="1" customFormat="1" ht="15.75" x14ac:dyDescent="0.25">
      <c r="A16" s="1" t="s">
        <v>211</v>
      </c>
      <c r="B16" s="1">
        <f>'1 Bilant'!B61</f>
        <v>0</v>
      </c>
      <c r="C16" s="1">
        <f>'1 Bilant'!C61</f>
        <v>0</v>
      </c>
      <c r="D16" s="1">
        <f>'1 Bilant'!D61</f>
        <v>0</v>
      </c>
      <c r="F16" s="1" t="str">
        <f t="shared" si="0"/>
        <v xml:space="preserve">Împrumuturi pe termen scurt - sume ce urmează a fi  plătite într-o perioadă de până la  un an  </v>
      </c>
      <c r="G16" s="17" t="str">
        <f t="shared" si="1"/>
        <v/>
      </c>
      <c r="H16" s="17" t="str">
        <f t="shared" si="2"/>
        <v/>
      </c>
      <c r="I16" s="17" t="str">
        <f t="shared" si="3"/>
        <v/>
      </c>
      <c r="K16" s="1" t="str">
        <f t="shared" si="4"/>
        <v xml:space="preserve">Împrumuturi pe termen scurt - sume ce urmează a fi  plătite într-o perioadă de până la  un an  </v>
      </c>
      <c r="L16" s="83" t="str">
        <f t="shared" si="5"/>
        <v/>
      </c>
      <c r="M16" s="83" t="str">
        <f t="shared" si="6"/>
        <v/>
      </c>
    </row>
    <row r="17" spans="1:13" s="1" customFormat="1" ht="15.75" x14ac:dyDescent="0.25">
      <c r="A17" s="1" t="s">
        <v>212</v>
      </c>
      <c r="B17" s="1">
        <f>'1 Bilant'!B62</f>
        <v>0</v>
      </c>
      <c r="C17" s="1">
        <f>'1 Bilant'!C62</f>
        <v>0</v>
      </c>
      <c r="D17" s="1">
        <f>'1 Bilant'!D62</f>
        <v>0</v>
      </c>
      <c r="F17" s="1" t="str">
        <f t="shared" si="0"/>
        <v xml:space="preserve">Împrumuturi pe termen lung – sume ce urmează a fi  plătite în cursul exerciţiului curent  </v>
      </c>
      <c r="G17" s="17" t="str">
        <f t="shared" si="1"/>
        <v/>
      </c>
      <c r="H17" s="17" t="str">
        <f t="shared" si="2"/>
        <v/>
      </c>
      <c r="I17" s="17" t="str">
        <f t="shared" si="3"/>
        <v/>
      </c>
      <c r="K17" s="1" t="str">
        <f t="shared" si="4"/>
        <v xml:space="preserve">Împrumuturi pe termen lung – sume ce urmează a fi  plătite în cursul exerciţiului curent  </v>
      </c>
      <c r="L17" s="83" t="str">
        <f t="shared" si="5"/>
        <v/>
      </c>
      <c r="M17" s="83" t="str">
        <f t="shared" si="6"/>
        <v/>
      </c>
    </row>
    <row r="18" spans="1:13" s="1" customFormat="1" ht="15.75" x14ac:dyDescent="0.25">
      <c r="A18" s="1" t="s">
        <v>213</v>
      </c>
      <c r="B18" s="13">
        <f>'1 Bilant'!B63</f>
        <v>0</v>
      </c>
      <c r="C18" s="13">
        <f>'1 Bilant'!C63</f>
        <v>0</v>
      </c>
      <c r="D18" s="13">
        <f>'1 Bilant'!D63</f>
        <v>0</v>
      </c>
      <c r="F18" s="1" t="str">
        <f t="shared" si="0"/>
        <v xml:space="preserve">Salariile angajaţilor </v>
      </c>
      <c r="G18" s="17" t="str">
        <f t="shared" si="1"/>
        <v/>
      </c>
      <c r="H18" s="17" t="str">
        <f t="shared" si="2"/>
        <v/>
      </c>
      <c r="I18" s="17" t="str">
        <f t="shared" si="3"/>
        <v/>
      </c>
      <c r="K18" s="1" t="str">
        <f t="shared" si="4"/>
        <v xml:space="preserve">Salariile angajaţilor </v>
      </c>
      <c r="L18" s="83" t="str">
        <f t="shared" si="5"/>
        <v/>
      </c>
      <c r="M18" s="83" t="str">
        <f t="shared" si="6"/>
        <v/>
      </c>
    </row>
    <row r="19" spans="1:13" s="1" customFormat="1" ht="15.75" x14ac:dyDescent="0.25">
      <c r="A19" s="1" t="s">
        <v>214</v>
      </c>
      <c r="B19" s="13">
        <f>'1 Bilant'!B64</f>
        <v>0</v>
      </c>
      <c r="C19" s="13">
        <f>'1 Bilant'!C64</f>
        <v>0</v>
      </c>
      <c r="D19" s="13">
        <f>'1 Bilant'!D64</f>
        <v>0</v>
      </c>
      <c r="F19" s="1" t="str">
        <f t="shared" si="0"/>
        <v>Alte drepturi cuvenite  altor categorii de persoane (pensii, indemnizaţii de şomaj, burse), din care:</v>
      </c>
      <c r="G19" s="17" t="str">
        <f t="shared" si="1"/>
        <v/>
      </c>
      <c r="H19" s="17" t="str">
        <f t="shared" si="2"/>
        <v/>
      </c>
      <c r="I19" s="17" t="str">
        <f t="shared" si="3"/>
        <v/>
      </c>
      <c r="K19" s="1" t="str">
        <f t="shared" si="4"/>
        <v>Alte drepturi cuvenite  altor categorii de persoane (pensii, indemnizaţii de şomaj, burse), din care:</v>
      </c>
      <c r="L19" s="83" t="str">
        <f t="shared" si="5"/>
        <v/>
      </c>
      <c r="M19" s="83" t="str">
        <f t="shared" si="6"/>
        <v/>
      </c>
    </row>
    <row r="20" spans="1:13" s="1" customFormat="1" ht="15.75" x14ac:dyDescent="0.25">
      <c r="A20" s="1" t="s">
        <v>215</v>
      </c>
      <c r="B20" s="13">
        <f>'1 Bilant'!B66</f>
        <v>0</v>
      </c>
      <c r="C20" s="13">
        <f>'1 Bilant'!C66</f>
        <v>0</v>
      </c>
      <c r="D20" s="13">
        <f>'1 Bilant'!D66</f>
        <v>0</v>
      </c>
      <c r="F20" s="1" t="str">
        <f t="shared" si="0"/>
        <v xml:space="preserve">Venituri în avans </v>
      </c>
      <c r="G20" s="17" t="str">
        <f t="shared" si="1"/>
        <v/>
      </c>
      <c r="H20" s="17" t="str">
        <f t="shared" si="2"/>
        <v/>
      </c>
      <c r="I20" s="17" t="str">
        <f t="shared" si="3"/>
        <v/>
      </c>
      <c r="K20" s="1" t="str">
        <f t="shared" si="4"/>
        <v xml:space="preserve">Venituri în avans </v>
      </c>
      <c r="L20" s="83" t="str">
        <f t="shared" si="5"/>
        <v/>
      </c>
      <c r="M20" s="83" t="str">
        <f t="shared" si="6"/>
        <v/>
      </c>
    </row>
    <row r="21" spans="1:13" s="1" customFormat="1" ht="15.75" x14ac:dyDescent="0.25">
      <c r="A21" s="57" t="s">
        <v>216</v>
      </c>
      <c r="B21" s="58">
        <f>'1 Bilant'!B67</f>
        <v>0</v>
      </c>
      <c r="C21" s="58">
        <f>'1 Bilant'!C67</f>
        <v>0</v>
      </c>
      <c r="D21" s="58">
        <f>'1 Bilant'!D67</f>
        <v>0</v>
      </c>
      <c r="F21" s="57" t="str">
        <f t="shared" si="0"/>
        <v xml:space="preserve">Provizioane   </v>
      </c>
      <c r="G21" s="74" t="str">
        <f t="shared" si="1"/>
        <v/>
      </c>
      <c r="H21" s="74" t="str">
        <f t="shared" si="2"/>
        <v/>
      </c>
      <c r="I21" s="74" t="str">
        <f t="shared" si="3"/>
        <v/>
      </c>
      <c r="K21" s="57" t="str">
        <f t="shared" si="4"/>
        <v xml:space="preserve">Provizioane   </v>
      </c>
      <c r="L21" s="74" t="str">
        <f t="shared" si="5"/>
        <v/>
      </c>
      <c r="M21" s="74" t="str">
        <f t="shared" si="6"/>
        <v/>
      </c>
    </row>
    <row r="22" spans="1:13" s="2" customFormat="1" ht="15.75" x14ac:dyDescent="0.25">
      <c r="A22" s="2" t="s">
        <v>217</v>
      </c>
      <c r="B22" s="12">
        <f>SUM(B23:B25)</f>
        <v>0</v>
      </c>
      <c r="C22" s="12">
        <f>SUM(C23:C25)</f>
        <v>0</v>
      </c>
      <c r="D22" s="12">
        <f>SUM(D23:D25)</f>
        <v>0</v>
      </c>
      <c r="F22" s="2" t="str">
        <f t="shared" si="0"/>
        <v>Datorii necurente</v>
      </c>
      <c r="G22" s="16" t="str">
        <f t="shared" si="1"/>
        <v/>
      </c>
      <c r="H22" s="16" t="str">
        <f t="shared" si="2"/>
        <v/>
      </c>
      <c r="I22" s="16" t="str">
        <f t="shared" si="3"/>
        <v/>
      </c>
      <c r="K22" s="2" t="str">
        <f t="shared" si="4"/>
        <v>Datorii necurente</v>
      </c>
      <c r="L22" s="82" t="str">
        <f t="shared" si="5"/>
        <v/>
      </c>
      <c r="M22" s="82" t="str">
        <f t="shared" si="6"/>
        <v/>
      </c>
    </row>
    <row r="23" spans="1:13" s="1" customFormat="1" ht="15.75" x14ac:dyDescent="0.25">
      <c r="A23" s="1" t="s">
        <v>218</v>
      </c>
      <c r="B23" s="13">
        <f>'1 Bilant'!B46</f>
        <v>0</v>
      </c>
      <c r="C23" s="13">
        <f>'1 Bilant'!C46</f>
        <v>0</v>
      </c>
      <c r="D23" s="13">
        <f>'1 Bilant'!D46</f>
        <v>0</v>
      </c>
      <c r="F23" s="1" t="str">
        <f t="shared" si="0"/>
        <v>Sume necurente- sume ce urmează a fi  plătite după o perioadă mai mare de un an ,  din care:</v>
      </c>
      <c r="G23" s="17" t="str">
        <f t="shared" si="1"/>
        <v/>
      </c>
      <c r="H23" s="17" t="str">
        <f t="shared" si="2"/>
        <v/>
      </c>
      <c r="I23" s="17" t="str">
        <f t="shared" si="3"/>
        <v/>
      </c>
      <c r="K23" s="1" t="str">
        <f t="shared" si="4"/>
        <v>Sume necurente- sume ce urmează a fi  plătite după o perioadă mai mare de un an ,  din care:</v>
      </c>
      <c r="L23" s="83" t="str">
        <f t="shared" si="5"/>
        <v/>
      </c>
      <c r="M23" s="83" t="str">
        <f t="shared" si="6"/>
        <v/>
      </c>
    </row>
    <row r="24" spans="1:13" s="1" customFormat="1" ht="15.75" x14ac:dyDescent="0.25">
      <c r="A24" s="1" t="s">
        <v>219</v>
      </c>
      <c r="B24" s="13">
        <f>'1 Bilant'!B48</f>
        <v>0</v>
      </c>
      <c r="C24" s="13">
        <f>'1 Bilant'!C48</f>
        <v>0</v>
      </c>
      <c r="D24" s="13">
        <f>'1 Bilant'!D48</f>
        <v>0</v>
      </c>
      <c r="F24" s="1" t="str">
        <f t="shared" si="0"/>
        <v xml:space="preserve">Împrumuturi pe termen lung     </v>
      </c>
      <c r="G24" s="17" t="str">
        <f t="shared" si="1"/>
        <v/>
      </c>
      <c r="H24" s="17" t="str">
        <f t="shared" si="2"/>
        <v/>
      </c>
      <c r="I24" s="17" t="str">
        <f t="shared" si="3"/>
        <v/>
      </c>
      <c r="K24" s="1" t="str">
        <f t="shared" si="4"/>
        <v xml:space="preserve">Împrumuturi pe termen lung     </v>
      </c>
      <c r="L24" s="83" t="str">
        <f t="shared" si="5"/>
        <v/>
      </c>
      <c r="M24" s="83" t="str">
        <f t="shared" si="6"/>
        <v/>
      </c>
    </row>
    <row r="25" spans="1:13" s="1" customFormat="1" ht="15.75" x14ac:dyDescent="0.25">
      <c r="A25" s="57" t="s">
        <v>220</v>
      </c>
      <c r="B25" s="58">
        <f>'1 Bilant'!B49</f>
        <v>0</v>
      </c>
      <c r="C25" s="58">
        <f>'1 Bilant'!C49</f>
        <v>0</v>
      </c>
      <c r="D25" s="58">
        <f>'1 Bilant'!D49</f>
        <v>0</v>
      </c>
      <c r="F25" s="57" t="str">
        <f t="shared" si="0"/>
        <v xml:space="preserve">Provizioane  </v>
      </c>
      <c r="G25" s="74" t="str">
        <f t="shared" si="1"/>
        <v/>
      </c>
      <c r="H25" s="74" t="str">
        <f t="shared" si="2"/>
        <v/>
      </c>
      <c r="I25" s="74" t="str">
        <f t="shared" si="3"/>
        <v/>
      </c>
      <c r="K25" s="57" t="str">
        <f t="shared" si="4"/>
        <v xml:space="preserve">Provizioane  </v>
      </c>
      <c r="L25" s="83" t="str">
        <f t="shared" si="5"/>
        <v/>
      </c>
      <c r="M25" s="83" t="str">
        <f t="shared" si="6"/>
        <v/>
      </c>
    </row>
    <row r="26" spans="1:13" s="2" customFormat="1" ht="15.75" x14ac:dyDescent="0.25">
      <c r="A26" s="56" t="s">
        <v>12</v>
      </c>
      <c r="B26" s="71">
        <f>'1 Bilant'!B77</f>
        <v>0</v>
      </c>
      <c r="C26" s="71">
        <f>'1 Bilant'!C77</f>
        <v>0</v>
      </c>
      <c r="D26" s="71">
        <f>'1 Bilant'!D77</f>
        <v>0</v>
      </c>
      <c r="F26" s="56" t="str">
        <f t="shared" si="0"/>
        <v>Capital propriu</v>
      </c>
      <c r="G26" s="73" t="str">
        <f t="shared" si="1"/>
        <v/>
      </c>
      <c r="H26" s="73" t="str">
        <f t="shared" si="2"/>
        <v/>
      </c>
      <c r="I26" s="73" t="str">
        <f t="shared" si="3"/>
        <v/>
      </c>
      <c r="K26" s="56" t="str">
        <f t="shared" si="4"/>
        <v>Capital propriu</v>
      </c>
      <c r="L26" s="73" t="str">
        <f t="shared" si="5"/>
        <v/>
      </c>
      <c r="M26" s="73" t="str">
        <f t="shared" si="6"/>
        <v/>
      </c>
    </row>
    <row r="27" spans="1:13" s="2" customFormat="1" ht="15.75" x14ac:dyDescent="0.25">
      <c r="A27" s="5"/>
      <c r="B27" s="76"/>
      <c r="C27" s="76"/>
      <c r="D27" s="76"/>
      <c r="G27" s="16"/>
      <c r="H27" s="16"/>
      <c r="I27" s="16"/>
      <c r="L27" s="16"/>
      <c r="M27" s="16"/>
    </row>
    <row r="28" spans="1:13" s="2" customFormat="1" ht="15.75" x14ac:dyDescent="0.25">
      <c r="G28" s="16"/>
      <c r="H28" s="16"/>
      <c r="I28" s="16"/>
      <c r="L28" s="16"/>
      <c r="M28" s="16"/>
    </row>
    <row r="29" spans="1:13" s="1" customFormat="1" ht="20.25" x14ac:dyDescent="0.3">
      <c r="B29" s="13"/>
      <c r="C29" s="13"/>
      <c r="D29" s="13"/>
      <c r="F29" s="472" t="s">
        <v>31</v>
      </c>
      <c r="G29" s="472"/>
      <c r="H29" s="472"/>
      <c r="I29" s="472"/>
      <c r="J29"/>
      <c r="K29" s="472" t="s">
        <v>31</v>
      </c>
      <c r="L29" s="472"/>
      <c r="M29" s="472"/>
    </row>
    <row r="30" spans="1:13" s="1" customFormat="1" ht="31.5" x14ac:dyDescent="0.25">
      <c r="A30" s="70" t="s">
        <v>5</v>
      </c>
      <c r="B30" s="69" t="str">
        <f>B4</f>
        <v>N-2</v>
      </c>
      <c r="C30" s="69" t="str">
        <f>C4</f>
        <v>N-1</v>
      </c>
      <c r="D30" s="69" t="str">
        <f>D4</f>
        <v>N</v>
      </c>
      <c r="F30" s="77" t="s">
        <v>221</v>
      </c>
      <c r="G30" s="69" t="str">
        <f>B30</f>
        <v>N-2</v>
      </c>
      <c r="H30" s="69" t="str">
        <f>C30</f>
        <v>N-1</v>
      </c>
      <c r="I30" s="69" t="str">
        <f>D30</f>
        <v>N</v>
      </c>
      <c r="J30"/>
      <c r="K30" s="77" t="s">
        <v>15</v>
      </c>
      <c r="L30" s="69" t="str">
        <f>C30</f>
        <v>N-1</v>
      </c>
      <c r="M30" s="69" t="str">
        <f>D30</f>
        <v>N</v>
      </c>
    </row>
    <row r="31" spans="1:13" s="1" customFormat="1" ht="15.75" x14ac:dyDescent="0.25">
      <c r="A31" s="1" t="str">
        <f>'2 Cont RP'!A15</f>
        <v xml:space="preserve">TOTAL VENITURI OPERAŢIONALE </v>
      </c>
      <c r="B31" s="13">
        <f>'2 Cont RP'!B15</f>
        <v>0</v>
      </c>
      <c r="C31" s="13">
        <f>'2 Cont RP'!C15</f>
        <v>0</v>
      </c>
      <c r="D31" s="13">
        <f>'2 Cont RP'!D15</f>
        <v>0</v>
      </c>
      <c r="F31" s="1" t="str">
        <f t="shared" ref="F31:F43" si="7">A31</f>
        <v xml:space="preserve">TOTAL VENITURI OPERAŢIONALE </v>
      </c>
      <c r="G31" s="17" t="str">
        <f t="shared" ref="G31:G43" si="8">IFERROR(B31/B$31,"")</f>
        <v/>
      </c>
      <c r="H31" s="17" t="str">
        <f t="shared" ref="H31:H43" si="9">IFERROR(C31/C$31,"")</f>
        <v/>
      </c>
      <c r="I31" s="17" t="str">
        <f t="shared" ref="I31:I43" si="10">IFERROR(D31/D$31,"")</f>
        <v/>
      </c>
      <c r="K31" s="1" t="str">
        <f>F31</f>
        <v xml:space="preserve">TOTAL VENITURI OPERAŢIONALE </v>
      </c>
      <c r="L31" s="17" t="str">
        <f t="shared" ref="L31:L43" si="11">IFERROR((C31-B31)/B31,"")</f>
        <v/>
      </c>
      <c r="M31" s="17" t="str">
        <f t="shared" ref="M31:M43" si="12">IFERROR((D31-C31)/C31,"")</f>
        <v/>
      </c>
    </row>
    <row r="32" spans="1:13" s="1" customFormat="1" ht="15.75" x14ac:dyDescent="0.25">
      <c r="A32" s="57" t="str">
        <f>'2 Cont RP'!A22</f>
        <v>TOTAL CHELTUIELI OPERAŢIONALE</v>
      </c>
      <c r="B32" s="58">
        <f>'2 Cont RP'!B22</f>
        <v>0</v>
      </c>
      <c r="C32" s="58">
        <f>'2 Cont RP'!C22</f>
        <v>0</v>
      </c>
      <c r="D32" s="58">
        <f>'2 Cont RP'!D22</f>
        <v>0</v>
      </c>
      <c r="F32" s="6" t="str">
        <f t="shared" si="7"/>
        <v>TOTAL CHELTUIELI OPERAŢIONALE</v>
      </c>
      <c r="G32" s="17" t="str">
        <f t="shared" si="8"/>
        <v/>
      </c>
      <c r="H32" s="17" t="str">
        <f t="shared" si="9"/>
        <v/>
      </c>
      <c r="I32" s="17" t="str">
        <f t="shared" si="10"/>
        <v/>
      </c>
      <c r="K32" s="6" t="str">
        <f t="shared" ref="K32:K43" si="13">F32</f>
        <v>TOTAL CHELTUIELI OPERAŢIONALE</v>
      </c>
      <c r="L32" s="17" t="str">
        <f t="shared" si="11"/>
        <v/>
      </c>
      <c r="M32" s="17" t="str">
        <f t="shared" si="12"/>
        <v/>
      </c>
    </row>
    <row r="33" spans="1:13" s="2" customFormat="1" ht="15.75" x14ac:dyDescent="0.25">
      <c r="A33" s="56" t="str">
        <f>'2 Cont RP'!A23</f>
        <v xml:space="preserve">REZULTATUL DIN ACTIVITATEA OPERAŢIONALĂ </v>
      </c>
      <c r="B33" s="71">
        <f>'2 Cont RP'!B23</f>
        <v>0</v>
      </c>
      <c r="C33" s="71">
        <f>'2 Cont RP'!C23</f>
        <v>0</v>
      </c>
      <c r="D33" s="71">
        <f>'2 Cont RP'!D23</f>
        <v>0</v>
      </c>
      <c r="F33" s="56" t="str">
        <f t="shared" si="7"/>
        <v xml:space="preserve">REZULTATUL DIN ACTIVITATEA OPERAŢIONALĂ </v>
      </c>
      <c r="G33" s="73" t="str">
        <f t="shared" si="8"/>
        <v/>
      </c>
      <c r="H33" s="73" t="str">
        <f t="shared" si="9"/>
        <v/>
      </c>
      <c r="I33" s="73" t="str">
        <f t="shared" si="10"/>
        <v/>
      </c>
      <c r="K33" s="56" t="str">
        <f t="shared" si="13"/>
        <v xml:space="preserve">REZULTATUL DIN ACTIVITATEA OPERAŢIONALĂ </v>
      </c>
      <c r="L33" s="73" t="str">
        <f t="shared" si="11"/>
        <v/>
      </c>
      <c r="M33" s="73" t="str">
        <f t="shared" si="12"/>
        <v/>
      </c>
    </row>
    <row r="34" spans="1:13" s="1" customFormat="1" ht="15.75" x14ac:dyDescent="0.25">
      <c r="A34" s="1" t="str">
        <f>'2 Cont RP'!A26</f>
        <v>VENITURI FINANCIARE</v>
      </c>
      <c r="B34" s="13">
        <f>'2 Cont RP'!B26</f>
        <v>0</v>
      </c>
      <c r="C34" s="13">
        <f>'2 Cont RP'!C26</f>
        <v>0</v>
      </c>
      <c r="D34" s="13">
        <f>'2 Cont RP'!D26</f>
        <v>0</v>
      </c>
      <c r="F34" s="1" t="str">
        <f t="shared" si="7"/>
        <v>VENITURI FINANCIARE</v>
      </c>
      <c r="G34" s="17" t="str">
        <f t="shared" si="8"/>
        <v/>
      </c>
      <c r="H34" s="17" t="str">
        <f t="shared" si="9"/>
        <v/>
      </c>
      <c r="I34" s="17" t="str">
        <f t="shared" si="10"/>
        <v/>
      </c>
      <c r="K34" s="1" t="str">
        <f t="shared" si="13"/>
        <v>VENITURI FINANCIARE</v>
      </c>
      <c r="L34" s="17" t="str">
        <f t="shared" si="11"/>
        <v/>
      </c>
      <c r="M34" s="17" t="str">
        <f t="shared" si="12"/>
        <v/>
      </c>
    </row>
    <row r="35" spans="1:13" s="1" customFormat="1" ht="15.75" x14ac:dyDescent="0.25">
      <c r="A35" s="57" t="str">
        <f>'2 Cont RP'!A27</f>
        <v>CHELTUIELI FINANCIARE</v>
      </c>
      <c r="B35" s="58">
        <f>'2 Cont RP'!B27</f>
        <v>0</v>
      </c>
      <c r="C35" s="58">
        <f>'2 Cont RP'!C27</f>
        <v>0</v>
      </c>
      <c r="D35" s="58">
        <f>'2 Cont RP'!D27</f>
        <v>0</v>
      </c>
      <c r="F35" s="57" t="str">
        <f t="shared" si="7"/>
        <v>CHELTUIELI FINANCIARE</v>
      </c>
      <c r="G35" s="17" t="str">
        <f t="shared" si="8"/>
        <v/>
      </c>
      <c r="H35" s="17" t="str">
        <f t="shared" si="9"/>
        <v/>
      </c>
      <c r="I35" s="17" t="str">
        <f t="shared" si="10"/>
        <v/>
      </c>
      <c r="K35" s="6" t="str">
        <f t="shared" si="13"/>
        <v>CHELTUIELI FINANCIARE</v>
      </c>
      <c r="L35" s="17" t="str">
        <f t="shared" si="11"/>
        <v/>
      </c>
      <c r="M35" s="17" t="str">
        <f t="shared" si="12"/>
        <v/>
      </c>
    </row>
    <row r="36" spans="1:13" s="2" customFormat="1" ht="15.75" x14ac:dyDescent="0.25">
      <c r="A36" s="56" t="str">
        <f>'2 Cont RP'!A28</f>
        <v>REZULTATUL DIN ACTIVITATEA FINANCIARĂ</v>
      </c>
      <c r="B36" s="71">
        <f>'2 Cont RP'!B28</f>
        <v>0</v>
      </c>
      <c r="C36" s="71">
        <f>'2 Cont RP'!C28</f>
        <v>0</v>
      </c>
      <c r="D36" s="71">
        <f>'2 Cont RP'!D28</f>
        <v>0</v>
      </c>
      <c r="F36" s="56" t="str">
        <f t="shared" si="7"/>
        <v>REZULTATUL DIN ACTIVITATEA FINANCIARĂ</v>
      </c>
      <c r="G36" s="73" t="str">
        <f t="shared" si="8"/>
        <v/>
      </c>
      <c r="H36" s="73" t="str">
        <f t="shared" si="9"/>
        <v/>
      </c>
      <c r="I36" s="73" t="str">
        <f t="shared" si="10"/>
        <v/>
      </c>
      <c r="K36" s="56" t="str">
        <f t="shared" si="13"/>
        <v>REZULTATUL DIN ACTIVITATEA FINANCIARĂ</v>
      </c>
      <c r="L36" s="73" t="str">
        <f t="shared" si="11"/>
        <v/>
      </c>
      <c r="M36" s="73" t="str">
        <f t="shared" si="12"/>
        <v/>
      </c>
    </row>
    <row r="37" spans="1:13" s="2" customFormat="1" ht="15.75" x14ac:dyDescent="0.25">
      <c r="A37" s="56" t="str">
        <f>'2 Cont RP'!A31</f>
        <v xml:space="preserve">REZULTATUL DIN ACTIVITATEA CURENTĂ </v>
      </c>
      <c r="B37" s="71">
        <f>'2 Cont RP'!B31</f>
        <v>0</v>
      </c>
      <c r="C37" s="71">
        <f>'2 Cont RP'!C31</f>
        <v>0</v>
      </c>
      <c r="D37" s="71">
        <f>'2 Cont RP'!D31</f>
        <v>0</v>
      </c>
      <c r="F37" s="56" t="str">
        <f t="shared" si="7"/>
        <v xml:space="preserve">REZULTATUL DIN ACTIVITATEA CURENTĂ </v>
      </c>
      <c r="G37" s="73" t="str">
        <f t="shared" si="8"/>
        <v/>
      </c>
      <c r="H37" s="73" t="str">
        <f t="shared" si="9"/>
        <v/>
      </c>
      <c r="I37" s="73" t="str">
        <f t="shared" si="10"/>
        <v/>
      </c>
      <c r="K37" s="60" t="str">
        <f t="shared" si="13"/>
        <v xml:space="preserve">REZULTATUL DIN ACTIVITATEA CURENTĂ </v>
      </c>
      <c r="L37" s="72" t="str">
        <f t="shared" si="11"/>
        <v/>
      </c>
      <c r="M37" s="72" t="str">
        <f t="shared" si="12"/>
        <v/>
      </c>
    </row>
    <row r="38" spans="1:13" s="1" customFormat="1" ht="15.75" x14ac:dyDescent="0.25">
      <c r="A38" s="1" t="str">
        <f>'2 Cont RP'!A34</f>
        <v>VENITURI EXTRAORDINARE</v>
      </c>
      <c r="B38" s="13">
        <f>'2 Cont RP'!B34</f>
        <v>0</v>
      </c>
      <c r="C38" s="13">
        <f>'2 Cont RP'!C34</f>
        <v>0</v>
      </c>
      <c r="D38" s="13">
        <f>'2 Cont RP'!D34</f>
        <v>0</v>
      </c>
      <c r="F38" s="1" t="str">
        <f t="shared" si="7"/>
        <v>VENITURI EXTRAORDINARE</v>
      </c>
      <c r="G38" s="17" t="str">
        <f t="shared" si="8"/>
        <v/>
      </c>
      <c r="H38" s="17" t="str">
        <f t="shared" si="9"/>
        <v/>
      </c>
      <c r="I38" s="17" t="str">
        <f t="shared" si="10"/>
        <v/>
      </c>
      <c r="K38" s="1" t="str">
        <f t="shared" si="13"/>
        <v>VENITURI EXTRAORDINARE</v>
      </c>
      <c r="L38" s="17" t="str">
        <f t="shared" si="11"/>
        <v/>
      </c>
      <c r="M38" s="17" t="str">
        <f t="shared" si="12"/>
        <v/>
      </c>
    </row>
    <row r="39" spans="1:13" s="1" customFormat="1" ht="15.75" x14ac:dyDescent="0.25">
      <c r="A39" s="57" t="str">
        <f>'2 Cont RP'!A35</f>
        <v>CHELTUIELI  EXTRAORDINARE</v>
      </c>
      <c r="B39" s="58">
        <f>'2 Cont RP'!B35</f>
        <v>0</v>
      </c>
      <c r="C39" s="58">
        <f>'2 Cont RP'!C35</f>
        <v>0</v>
      </c>
      <c r="D39" s="58">
        <f>'2 Cont RP'!D35</f>
        <v>0</v>
      </c>
      <c r="F39" s="57" t="str">
        <f t="shared" si="7"/>
        <v>CHELTUIELI  EXTRAORDINARE</v>
      </c>
      <c r="G39" s="17" t="str">
        <f t="shared" si="8"/>
        <v/>
      </c>
      <c r="H39" s="17" t="str">
        <f t="shared" si="9"/>
        <v/>
      </c>
      <c r="I39" s="17" t="str">
        <f t="shared" si="10"/>
        <v/>
      </c>
      <c r="K39" s="6" t="str">
        <f t="shared" si="13"/>
        <v>CHELTUIELI  EXTRAORDINARE</v>
      </c>
      <c r="L39" s="17" t="str">
        <f t="shared" si="11"/>
        <v/>
      </c>
      <c r="M39" s="17" t="str">
        <f t="shared" si="12"/>
        <v/>
      </c>
    </row>
    <row r="40" spans="1:13" s="2" customFormat="1" ht="15.75" x14ac:dyDescent="0.25">
      <c r="A40" s="56" t="str">
        <f>'2 Cont RP'!A36</f>
        <v xml:space="preserve">REZULTATUL DIN ACTIVITATEA EXTRAORDINARĂ </v>
      </c>
      <c r="B40" s="71">
        <f>'2 Cont RP'!B36</f>
        <v>0</v>
      </c>
      <c r="C40" s="71">
        <f>'2 Cont RP'!C36</f>
        <v>0</v>
      </c>
      <c r="D40" s="71">
        <f>'2 Cont RP'!D36</f>
        <v>0</v>
      </c>
      <c r="F40" s="56" t="str">
        <f t="shared" si="7"/>
        <v xml:space="preserve">REZULTATUL DIN ACTIVITATEA EXTRAORDINARĂ </v>
      </c>
      <c r="G40" s="73" t="str">
        <f t="shared" si="8"/>
        <v/>
      </c>
      <c r="H40" s="73" t="str">
        <f t="shared" si="9"/>
        <v/>
      </c>
      <c r="I40" s="73" t="str">
        <f t="shared" si="10"/>
        <v/>
      </c>
      <c r="K40" s="56" t="str">
        <f t="shared" si="13"/>
        <v xml:space="preserve">REZULTATUL DIN ACTIVITATEA EXTRAORDINARĂ </v>
      </c>
      <c r="L40" s="73" t="str">
        <f t="shared" si="11"/>
        <v/>
      </c>
      <c r="M40" s="73" t="str">
        <f t="shared" si="12"/>
        <v/>
      </c>
    </row>
    <row r="41" spans="1:13" s="1" customFormat="1" ht="15.75" x14ac:dyDescent="0.25">
      <c r="A41" s="1" t="str">
        <f>'2 Cont RP'!A39</f>
        <v>VENITURI TOTALE</v>
      </c>
      <c r="B41" s="13">
        <f>'2 Cont RP'!B39</f>
        <v>0</v>
      </c>
      <c r="C41" s="13">
        <f>'2 Cont RP'!C39</f>
        <v>0</v>
      </c>
      <c r="D41" s="13">
        <f>'2 Cont RP'!D39</f>
        <v>0</v>
      </c>
      <c r="F41" s="1" t="str">
        <f t="shared" si="7"/>
        <v>VENITURI TOTALE</v>
      </c>
      <c r="G41" s="17" t="str">
        <f t="shared" si="8"/>
        <v/>
      </c>
      <c r="H41" s="17" t="str">
        <f t="shared" si="9"/>
        <v/>
      </c>
      <c r="I41" s="17" t="str">
        <f t="shared" si="10"/>
        <v/>
      </c>
      <c r="K41" s="1" t="str">
        <f t="shared" si="13"/>
        <v>VENITURI TOTALE</v>
      </c>
      <c r="L41" s="17" t="str">
        <f t="shared" si="11"/>
        <v/>
      </c>
      <c r="M41" s="17" t="str">
        <f t="shared" si="12"/>
        <v/>
      </c>
    </row>
    <row r="42" spans="1:13" s="1" customFormat="1" ht="15.75" x14ac:dyDescent="0.25">
      <c r="A42" s="57" t="str">
        <f>'2 Cont RP'!A40</f>
        <v>CHELTUIELI TOTALE</v>
      </c>
      <c r="B42" s="58">
        <f>'2 Cont RP'!B40</f>
        <v>0</v>
      </c>
      <c r="C42" s="58">
        <f>'2 Cont RP'!C40</f>
        <v>0</v>
      </c>
      <c r="D42" s="58">
        <f>'2 Cont RP'!D40</f>
        <v>0</v>
      </c>
      <c r="F42" s="57" t="str">
        <f t="shared" si="7"/>
        <v>CHELTUIELI TOTALE</v>
      </c>
      <c r="G42" s="17" t="str">
        <f t="shared" si="8"/>
        <v/>
      </c>
      <c r="H42" s="17" t="str">
        <f t="shared" si="9"/>
        <v/>
      </c>
      <c r="I42" s="17" t="str">
        <f t="shared" si="10"/>
        <v/>
      </c>
      <c r="K42" s="6" t="str">
        <f t="shared" si="13"/>
        <v>CHELTUIELI TOTALE</v>
      </c>
      <c r="L42" s="17" t="str">
        <f t="shared" si="11"/>
        <v/>
      </c>
      <c r="M42" s="17" t="str">
        <f t="shared" si="12"/>
        <v/>
      </c>
    </row>
    <row r="43" spans="1:13" s="2" customFormat="1" ht="15.75" x14ac:dyDescent="0.25">
      <c r="A43" s="56" t="str">
        <f>'2 Cont RP'!A41</f>
        <v xml:space="preserve">REZULTATUL PATRIMONIAL AL EXERCIŢIULUI </v>
      </c>
      <c r="B43" s="71">
        <f>'2 Cont RP'!B41</f>
        <v>0</v>
      </c>
      <c r="C43" s="71">
        <f>'2 Cont RP'!C41</f>
        <v>0</v>
      </c>
      <c r="D43" s="71">
        <f>'2 Cont RP'!D41</f>
        <v>0</v>
      </c>
      <c r="F43" s="56" t="str">
        <f t="shared" si="7"/>
        <v xml:space="preserve">REZULTATUL PATRIMONIAL AL EXERCIŢIULUI </v>
      </c>
      <c r="G43" s="73" t="str">
        <f t="shared" si="8"/>
        <v/>
      </c>
      <c r="H43" s="73" t="str">
        <f t="shared" si="9"/>
        <v/>
      </c>
      <c r="I43" s="73" t="str">
        <f t="shared" si="10"/>
        <v/>
      </c>
      <c r="K43" s="56" t="str">
        <f t="shared" si="13"/>
        <v xml:space="preserve">REZULTATUL PATRIMONIAL AL EXERCIŢIULUI </v>
      </c>
      <c r="L43" s="73" t="str">
        <f t="shared" si="11"/>
        <v/>
      </c>
      <c r="M43" s="73" t="str">
        <f t="shared" si="12"/>
        <v/>
      </c>
    </row>
    <row r="44" spans="1:13" s="1" customFormat="1" ht="15.75" x14ac:dyDescent="0.25">
      <c r="A44" s="2"/>
      <c r="B44" s="13"/>
      <c r="C44" s="13"/>
      <c r="D44" s="13"/>
    </row>
    <row r="45" spans="1:13" s="1" customFormat="1" ht="15.75" x14ac:dyDescent="0.25">
      <c r="B45" s="13"/>
      <c r="C45" s="13"/>
      <c r="D45" s="13"/>
    </row>
    <row r="46" spans="1:13" s="1" customFormat="1" ht="31.5" x14ac:dyDescent="0.25">
      <c r="A46" s="78" t="s">
        <v>222</v>
      </c>
    </row>
    <row r="47" spans="1:13" s="1" customFormat="1" ht="15.75" x14ac:dyDescent="0.25">
      <c r="A47" s="79" t="s">
        <v>223</v>
      </c>
      <c r="B47" s="69" t="str">
        <f>B30</f>
        <v>N-2</v>
      </c>
      <c r="C47" s="69" t="str">
        <f>C30</f>
        <v>N-1</v>
      </c>
      <c r="D47" s="69" t="str">
        <f>D30</f>
        <v>N</v>
      </c>
    </row>
    <row r="48" spans="1:13" s="1" customFormat="1" ht="15.75" x14ac:dyDescent="0.25">
      <c r="A48" s="1" t="s">
        <v>224</v>
      </c>
      <c r="B48" s="13" t="e">
        <f>'2 Cont RP'!B11/'2 Cont RP'!B$34</f>
        <v>#DIV/0!</v>
      </c>
      <c r="C48" s="13" t="e">
        <f>'2 Cont RP'!C11/'2 Cont RP'!C$34</f>
        <v>#DIV/0!</v>
      </c>
      <c r="D48" s="13" t="e">
        <f>'2 Cont RP'!D11/'2 Cont RP'!D$34</f>
        <v>#DIV/0!</v>
      </c>
    </row>
    <row r="49" spans="1:4" s="1" customFormat="1" ht="15.75" x14ac:dyDescent="0.25">
      <c r="A49" s="1" t="s">
        <v>225</v>
      </c>
      <c r="B49" s="13" t="e">
        <f>'2 Cont RP'!B12/'2 Cont RP'!B$34</f>
        <v>#DIV/0!</v>
      </c>
      <c r="C49" s="13" t="e">
        <f>'2 Cont RP'!C12/'2 Cont RP'!C$34</f>
        <v>#DIV/0!</v>
      </c>
      <c r="D49" s="13" t="e">
        <f>'2 Cont RP'!D12/'2 Cont RP'!D$34</f>
        <v>#DIV/0!</v>
      </c>
    </row>
    <row r="50" spans="1:4" s="1" customFormat="1" ht="15.75" x14ac:dyDescent="0.25">
      <c r="A50" s="1" t="s">
        <v>226</v>
      </c>
      <c r="B50" s="13" t="e">
        <f>'2 Cont RP'!B13/'2 Cont RP'!B$34</f>
        <v>#DIV/0!</v>
      </c>
      <c r="C50" s="13" t="e">
        <f>'2 Cont RP'!C13/'2 Cont RP'!C$34</f>
        <v>#DIV/0!</v>
      </c>
      <c r="D50" s="13" t="e">
        <f>'2 Cont RP'!D13/'2 Cont RP'!D$34</f>
        <v>#DIV/0!</v>
      </c>
    </row>
    <row r="51" spans="1:4" s="1" customFormat="1" ht="15.75" x14ac:dyDescent="0.25">
      <c r="A51" s="1" t="s">
        <v>227</v>
      </c>
      <c r="B51" s="13" t="e">
        <f>'2 Cont RP'!B14/'2 Cont RP'!B$34</f>
        <v>#DIV/0!</v>
      </c>
      <c r="C51" s="13" t="e">
        <f>'2 Cont RP'!C14/'2 Cont RP'!C$34</f>
        <v>#DIV/0!</v>
      </c>
      <c r="D51" s="13" t="e">
        <f>'2 Cont RP'!D14/'2 Cont RP'!D$34</f>
        <v>#DIV/0!</v>
      </c>
    </row>
    <row r="52" spans="1:4" s="1" customFormat="1" ht="15.75" x14ac:dyDescent="0.25">
      <c r="A52" s="1" t="s">
        <v>184</v>
      </c>
      <c r="B52" s="13" t="e">
        <f>'2 Cont RP'!B15/'2 Cont RP'!B$34</f>
        <v>#DIV/0!</v>
      </c>
      <c r="C52" s="13" t="e">
        <f>'2 Cont RP'!C15/'2 Cont RP'!C$34</f>
        <v>#DIV/0!</v>
      </c>
      <c r="D52" s="13" t="e">
        <f>'2 Cont RP'!D15/'2 Cont RP'!D$34</f>
        <v>#DIV/0!</v>
      </c>
    </row>
    <row r="53" spans="1:4" s="1" customFormat="1" ht="15.75" x14ac:dyDescent="0.25">
      <c r="A53" s="1" t="s">
        <v>195</v>
      </c>
      <c r="B53" s="13" t="e">
        <f>B34/B$41</f>
        <v>#DIV/0!</v>
      </c>
      <c r="C53" s="13" t="e">
        <f>C34/C$41</f>
        <v>#DIV/0!</v>
      </c>
      <c r="D53" s="13" t="e">
        <f>D34/D$41</f>
        <v>#DIV/0!</v>
      </c>
    </row>
    <row r="54" spans="1:4" s="8" customFormat="1" ht="15.75" x14ac:dyDescent="0.25">
      <c r="A54" s="57" t="s">
        <v>199</v>
      </c>
      <c r="B54" s="80" t="e">
        <f>B38/B$41</f>
        <v>#DIV/0!</v>
      </c>
      <c r="C54" s="80" t="e">
        <f>C38/C$41</f>
        <v>#DIV/0!</v>
      </c>
      <c r="D54" s="80" t="e">
        <f>D38/D$41</f>
        <v>#DIV/0!</v>
      </c>
    </row>
    <row r="55" spans="1:4" s="1" customFormat="1" ht="15.75" x14ac:dyDescent="0.25">
      <c r="A55" s="79" t="s">
        <v>228</v>
      </c>
      <c r="B55" s="69" t="str">
        <f>B47</f>
        <v>N-2</v>
      </c>
      <c r="C55" s="69" t="str">
        <f>C47</f>
        <v>N-1</v>
      </c>
      <c r="D55" s="69" t="str">
        <f>D47</f>
        <v>N</v>
      </c>
    </row>
    <row r="56" spans="1:4" s="1" customFormat="1" ht="15.75" x14ac:dyDescent="0.25">
      <c r="A56" s="1" t="s">
        <v>229</v>
      </c>
      <c r="B56" s="13" t="e">
        <f>'2 Cont RP'!B17/'2 Cont RP'!B$40</f>
        <v>#DIV/0!</v>
      </c>
      <c r="C56" s="13" t="e">
        <f>'2 Cont RP'!C17/'2 Cont RP'!C$40</f>
        <v>#DIV/0!</v>
      </c>
      <c r="D56" s="13" t="e">
        <f>'2 Cont RP'!D17/'2 Cont RP'!D$40</f>
        <v>#DIV/0!</v>
      </c>
    </row>
    <row r="57" spans="1:4" s="1" customFormat="1" ht="15.75" x14ac:dyDescent="0.25">
      <c r="A57" s="1" t="s">
        <v>230</v>
      </c>
      <c r="B57" s="13" t="e">
        <f>'2 Cont RP'!B18/'2 Cont RP'!B$40</f>
        <v>#DIV/0!</v>
      </c>
      <c r="C57" s="13" t="e">
        <f>'2 Cont RP'!C18/'2 Cont RP'!C$40</f>
        <v>#DIV/0!</v>
      </c>
      <c r="D57" s="13" t="e">
        <f>'2 Cont RP'!D18/'2 Cont RP'!D$40</f>
        <v>#DIV/0!</v>
      </c>
    </row>
    <row r="58" spans="1:4" s="1" customFormat="1" ht="15.75" x14ac:dyDescent="0.25">
      <c r="A58" s="1" t="s">
        <v>231</v>
      </c>
      <c r="B58" s="13" t="e">
        <f>'2 Cont RP'!B19/'2 Cont RP'!B$40</f>
        <v>#DIV/0!</v>
      </c>
      <c r="C58" s="13" t="e">
        <f>'2 Cont RP'!C19/'2 Cont RP'!C$40</f>
        <v>#DIV/0!</v>
      </c>
      <c r="D58" s="13" t="e">
        <f>'2 Cont RP'!D19/'2 Cont RP'!D$40</f>
        <v>#DIV/0!</v>
      </c>
    </row>
    <row r="59" spans="1:4" s="1" customFormat="1" ht="15.75" x14ac:dyDescent="0.25">
      <c r="A59" s="1" t="s">
        <v>232</v>
      </c>
      <c r="B59" s="13" t="e">
        <f>'2 Cont RP'!B20/'2 Cont RP'!B$40</f>
        <v>#DIV/0!</v>
      </c>
      <c r="C59" s="13" t="e">
        <f>'2 Cont RP'!C20/'2 Cont RP'!C$40</f>
        <v>#DIV/0!</v>
      </c>
      <c r="D59" s="13" t="e">
        <f>'2 Cont RP'!D20/'2 Cont RP'!D$40</f>
        <v>#DIV/0!</v>
      </c>
    </row>
    <row r="60" spans="1:4" s="1" customFormat="1" ht="15.75" x14ac:dyDescent="0.25">
      <c r="A60" s="1" t="s">
        <v>233</v>
      </c>
      <c r="B60" s="13" t="e">
        <f>'2 Cont RP'!B21/'2 Cont RP'!B$40</f>
        <v>#DIV/0!</v>
      </c>
      <c r="C60" s="13" t="e">
        <f>'2 Cont RP'!C21/'2 Cont RP'!C$40</f>
        <v>#DIV/0!</v>
      </c>
      <c r="D60" s="13" t="e">
        <f>'2 Cont RP'!D21/'2 Cont RP'!D$40</f>
        <v>#DIV/0!</v>
      </c>
    </row>
    <row r="61" spans="1:4" s="1" customFormat="1" ht="15.75" x14ac:dyDescent="0.25">
      <c r="A61" s="1" t="s">
        <v>191</v>
      </c>
      <c r="B61" s="13" t="e">
        <f>'2 Cont RP'!B22/'2 Cont RP'!B$40</f>
        <v>#DIV/0!</v>
      </c>
      <c r="C61" s="13" t="e">
        <f>'2 Cont RP'!C22/'2 Cont RP'!C$40</f>
        <v>#DIV/0!</v>
      </c>
      <c r="D61" s="13" t="e">
        <f>'2 Cont RP'!D22/'2 Cont RP'!D$40</f>
        <v>#DIV/0!</v>
      </c>
    </row>
    <row r="62" spans="1:4" s="1" customFormat="1" ht="15.75" x14ac:dyDescent="0.25">
      <c r="A62" s="1" t="s">
        <v>196</v>
      </c>
      <c r="B62" s="13" t="e">
        <f>B35/B$42</f>
        <v>#DIV/0!</v>
      </c>
      <c r="C62" s="13" t="e">
        <f>C35/C$42</f>
        <v>#DIV/0!</v>
      </c>
      <c r="D62" s="13" t="e">
        <f>D35/D$42</f>
        <v>#DIV/0!</v>
      </c>
    </row>
    <row r="63" spans="1:4" s="1" customFormat="1" ht="15.75" x14ac:dyDescent="0.25">
      <c r="A63" s="57" t="s">
        <v>200</v>
      </c>
      <c r="B63" s="80" t="e">
        <f>B39/B$42</f>
        <v>#DIV/0!</v>
      </c>
      <c r="C63" s="80" t="e">
        <f>C39/C$42</f>
        <v>#DIV/0!</v>
      </c>
      <c r="D63" s="80" t="e">
        <f>D39/D$42</f>
        <v>#DIV/0!</v>
      </c>
    </row>
    <row r="64" spans="1:4" s="8" customFormat="1" ht="15" x14ac:dyDescent="0.2"/>
    <row r="67" spans="2:4" s="8" customFormat="1" ht="15" x14ac:dyDescent="0.2">
      <c r="B67" s="14"/>
      <c r="C67" s="14"/>
      <c r="D67" s="14"/>
    </row>
    <row r="68" spans="2:4" s="8" customFormat="1" ht="15" x14ac:dyDescent="0.2">
      <c r="B68" s="14"/>
      <c r="C68" s="14"/>
      <c r="D68" s="14"/>
    </row>
    <row r="69" spans="2:4" s="8" customFormat="1" ht="15" x14ac:dyDescent="0.2">
      <c r="B69" s="14"/>
      <c r="C69" s="14"/>
      <c r="D69" s="14"/>
    </row>
    <row r="70" spans="2:4" s="8" customFormat="1" ht="15" x14ac:dyDescent="0.2">
      <c r="B70" s="14"/>
      <c r="C70" s="14"/>
      <c r="D70" s="14"/>
    </row>
    <row r="71" spans="2:4" s="8" customFormat="1" ht="15" x14ac:dyDescent="0.2">
      <c r="B71" s="14"/>
      <c r="C71" s="14"/>
      <c r="D71" s="14"/>
    </row>
    <row r="72" spans="2:4" s="8" customFormat="1" ht="15" x14ac:dyDescent="0.2">
      <c r="B72" s="14"/>
      <c r="C72" s="14"/>
      <c r="D72" s="14"/>
    </row>
    <row r="73" spans="2:4" s="8" customFormat="1" ht="15" x14ac:dyDescent="0.2">
      <c r="B73" s="14"/>
      <c r="C73" s="14"/>
      <c r="D73" s="14"/>
    </row>
    <row r="74" spans="2:4" s="8" customFormat="1" ht="15" x14ac:dyDescent="0.2">
      <c r="B74" s="14"/>
      <c r="C74" s="14"/>
      <c r="D74" s="14"/>
    </row>
    <row r="75" spans="2:4" s="8" customFormat="1" ht="15" x14ac:dyDescent="0.2">
      <c r="B75" s="14"/>
      <c r="C75" s="14"/>
      <c r="D75" s="14"/>
    </row>
    <row r="76" spans="2:4" s="8" customFormat="1" ht="15" x14ac:dyDescent="0.2">
      <c r="B76" s="14"/>
      <c r="C76" s="14"/>
      <c r="D76" s="14"/>
    </row>
    <row r="77" spans="2:4" s="8" customFormat="1" ht="15" x14ac:dyDescent="0.2">
      <c r="B77" s="14"/>
      <c r="C77" s="14"/>
      <c r="D77" s="14"/>
    </row>
    <row r="78" spans="2:4" s="8" customFormat="1" ht="15" x14ac:dyDescent="0.2">
      <c r="B78" s="14"/>
      <c r="C78" s="14"/>
      <c r="D78" s="14"/>
    </row>
    <row r="79" spans="2:4" s="8" customFormat="1" ht="15" x14ac:dyDescent="0.2">
      <c r="B79" s="14"/>
      <c r="C79" s="14"/>
      <c r="D79" s="14"/>
    </row>
    <row r="80" spans="2:4" s="8" customFormat="1" ht="15" x14ac:dyDescent="0.2">
      <c r="B80" s="14"/>
      <c r="C80" s="14"/>
      <c r="D80" s="14"/>
    </row>
  </sheetData>
  <mergeCells count="6">
    <mergeCell ref="A2:D2"/>
    <mergeCell ref="A3:D3"/>
    <mergeCell ref="F3:I3"/>
    <mergeCell ref="K3:M3"/>
    <mergeCell ref="F29:I29"/>
    <mergeCell ref="K29:M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99"/>
  <sheetViews>
    <sheetView workbookViewId="0">
      <selection sqref="A1:E1"/>
    </sheetView>
  </sheetViews>
  <sheetFormatPr defaultColWidth="8.85546875" defaultRowHeight="15" x14ac:dyDescent="0.2"/>
  <cols>
    <col min="1" max="1" width="54.5703125" style="231" customWidth="1"/>
    <col min="2" max="2" width="71.42578125" style="239" customWidth="1"/>
    <col min="3" max="3" width="17.85546875" style="50" customWidth="1"/>
    <col min="4" max="4" width="15.42578125" style="50" customWidth="1"/>
    <col min="5" max="5" width="15.5703125" style="50" customWidth="1"/>
    <col min="6" max="7" width="9.140625" style="22"/>
    <col min="8" max="8" width="57.42578125" style="22" customWidth="1"/>
    <col min="9" max="11" width="12" style="22" customWidth="1"/>
    <col min="12" max="16384" width="8.85546875" style="22"/>
  </cols>
  <sheetData>
    <row r="1" spans="1:11" ht="20.25" x14ac:dyDescent="0.3">
      <c r="A1" s="475" t="s">
        <v>64</v>
      </c>
      <c r="B1" s="475"/>
      <c r="C1" s="475"/>
      <c r="D1" s="475"/>
      <c r="E1" s="475"/>
      <c r="F1" s="21"/>
      <c r="G1" s="20"/>
    </row>
    <row r="2" spans="1:11" ht="19.5" x14ac:dyDescent="0.35">
      <c r="A2" s="476" t="s">
        <v>507</v>
      </c>
      <c r="B2" s="476"/>
      <c r="C2" s="476"/>
      <c r="D2" s="476"/>
      <c r="E2" s="476"/>
      <c r="F2" s="21"/>
      <c r="G2" s="20"/>
    </row>
    <row r="3" spans="1:11" ht="15.75" x14ac:dyDescent="0.25">
      <c r="A3" s="227"/>
      <c r="B3" s="236"/>
      <c r="C3" s="228"/>
      <c r="D3" s="228"/>
      <c r="E3" s="228"/>
      <c r="F3" s="21"/>
      <c r="G3" s="20"/>
    </row>
    <row r="4" spans="1:11" ht="20.25" x14ac:dyDescent="0.3">
      <c r="A4" s="475" t="s">
        <v>18</v>
      </c>
      <c r="B4" s="475"/>
      <c r="C4" s="475"/>
      <c r="D4" s="475"/>
      <c r="E4" s="475"/>
      <c r="F4" s="21"/>
      <c r="G4" s="20"/>
    </row>
    <row r="5" spans="1:11" ht="106.5" customHeight="1" x14ac:dyDescent="0.25">
      <c r="A5" s="474" t="s">
        <v>397</v>
      </c>
      <c r="B5" s="474"/>
      <c r="C5" s="474"/>
      <c r="D5" s="474"/>
      <c r="E5" s="474"/>
      <c r="F5" s="21"/>
      <c r="G5" s="20"/>
    </row>
    <row r="6" spans="1:11" ht="15.75" x14ac:dyDescent="0.25">
      <c r="A6" s="284"/>
      <c r="B6" s="285" t="s">
        <v>69</v>
      </c>
      <c r="C6" s="271" t="str">
        <f>C35</f>
        <v>N-2</v>
      </c>
      <c r="D6" s="271" t="str">
        <f>D35</f>
        <v>N-1</v>
      </c>
      <c r="E6" s="271" t="str">
        <f>E35</f>
        <v>N</v>
      </c>
      <c r="F6" s="21"/>
      <c r="G6" s="20"/>
    </row>
    <row r="7" spans="1:11" ht="15.75" x14ac:dyDescent="0.25">
      <c r="A7" s="286" t="s">
        <v>112</v>
      </c>
      <c r="B7" s="285" t="s">
        <v>113</v>
      </c>
      <c r="C7" s="274">
        <f>'Analiza financiara-extinsa'!B11-'Analiza financiara-extinsa'!B12-'Analiza financiara-extinsa'!B22</f>
        <v>0</v>
      </c>
      <c r="D7" s="274">
        <f>'Analiza financiara-extinsa'!C11-'Analiza financiara-extinsa'!C12-'Analiza financiara-extinsa'!C22</f>
        <v>0</v>
      </c>
      <c r="E7" s="274">
        <f>'Analiza financiara-extinsa'!D11-'Analiza financiara-extinsa'!D12-'Analiza financiara-extinsa'!D22</f>
        <v>0</v>
      </c>
      <c r="F7" s="61"/>
      <c r="G7" s="20"/>
    </row>
    <row r="8" spans="1:11" ht="15.75" x14ac:dyDescent="0.25">
      <c r="A8" s="286" t="s">
        <v>70</v>
      </c>
      <c r="B8" s="285" t="s">
        <v>234</v>
      </c>
      <c r="C8" s="274">
        <f>'1 Bilant'!B77+'1 Bilant'!B50-'1 Bilant'!B20</f>
        <v>0</v>
      </c>
      <c r="D8" s="274">
        <f>'1 Bilant'!C77+'1 Bilant'!C50-'1 Bilant'!C20</f>
        <v>0</v>
      </c>
      <c r="E8" s="274">
        <f>'1 Bilant'!D77+'1 Bilant'!D50-'1 Bilant'!D20</f>
        <v>0</v>
      </c>
      <c r="F8" s="21"/>
      <c r="G8" s="20"/>
    </row>
    <row r="9" spans="1:11" ht="15.75" x14ac:dyDescent="0.25">
      <c r="A9" s="287" t="s">
        <v>71</v>
      </c>
      <c r="B9" s="285" t="s">
        <v>72</v>
      </c>
      <c r="C9" s="274">
        <f>('Analiza financiara-extinsa'!B6-'Analiza financiara-extinsa'!B10)-('Analiza financiara-extinsa'!B12-'Analiza financiara-extinsa'!B16-'Analiza financiara-extinsa'!B17)</f>
        <v>0</v>
      </c>
      <c r="D9" s="274">
        <f>('Analiza financiara-extinsa'!C6-'Analiza financiara-extinsa'!C10)-('Analiza financiara-extinsa'!C12-'Analiza financiara-extinsa'!C16-'Analiza financiara-extinsa'!C17)</f>
        <v>0</v>
      </c>
      <c r="E9" s="274">
        <f>('Analiza financiara-extinsa'!D6-'Analiza financiara-extinsa'!D10)-('Analiza financiara-extinsa'!D12-'Analiza financiara-extinsa'!D16-'Analiza financiara-extinsa'!D17)</f>
        <v>0</v>
      </c>
      <c r="F9" s="21"/>
      <c r="G9" s="20"/>
    </row>
    <row r="10" spans="1:11" ht="15.75" x14ac:dyDescent="0.25">
      <c r="A10" s="287" t="s">
        <v>73</v>
      </c>
      <c r="B10" s="285" t="s">
        <v>76</v>
      </c>
      <c r="C10" s="274">
        <f>C8-C9</f>
        <v>0</v>
      </c>
      <c r="D10" s="274">
        <f>D8-D9</f>
        <v>0</v>
      </c>
      <c r="E10" s="274">
        <f>E8-E9</f>
        <v>0</v>
      </c>
      <c r="F10" s="21"/>
      <c r="G10" s="20"/>
    </row>
    <row r="11" spans="1:11" ht="15.75" x14ac:dyDescent="0.25">
      <c r="A11" s="287" t="s">
        <v>19</v>
      </c>
      <c r="B11" s="285" t="s">
        <v>396</v>
      </c>
      <c r="C11" s="274"/>
      <c r="D11" s="274">
        <f>D10-C10</f>
        <v>0</v>
      </c>
      <c r="E11" s="274">
        <f>E10-D10</f>
        <v>0</v>
      </c>
      <c r="F11" s="21"/>
      <c r="G11" s="20"/>
    </row>
    <row r="12" spans="1:11" ht="15.75" x14ac:dyDescent="0.25">
      <c r="A12" s="287" t="s">
        <v>77</v>
      </c>
      <c r="B12" s="285" t="s">
        <v>20</v>
      </c>
      <c r="C12" s="288" t="str">
        <f>IFERROR(C9/C8,"")</f>
        <v/>
      </c>
      <c r="D12" s="288" t="str">
        <f>IFERROR(D9/D8,"")</f>
        <v/>
      </c>
      <c r="E12" s="288" t="str">
        <f>IFERROR(E9/E8,"")</f>
        <v/>
      </c>
      <c r="F12" s="21"/>
      <c r="G12" s="20"/>
    </row>
    <row r="13" spans="1:11" ht="15.75" x14ac:dyDescent="0.25">
      <c r="A13" s="227"/>
      <c r="B13" s="236"/>
      <c r="C13" s="228"/>
      <c r="D13" s="228"/>
      <c r="E13" s="228"/>
      <c r="F13" s="21"/>
      <c r="G13" s="20"/>
    </row>
    <row r="14" spans="1:11" ht="20.25" x14ac:dyDescent="0.3">
      <c r="A14" s="475" t="s">
        <v>65</v>
      </c>
      <c r="B14" s="475"/>
      <c r="C14" s="475"/>
      <c r="D14" s="475"/>
      <c r="E14" s="475"/>
      <c r="F14" s="21"/>
      <c r="G14" s="20"/>
      <c r="H14" s="18"/>
      <c r="I14" s="351"/>
      <c r="J14" s="351"/>
      <c r="K14" s="351"/>
    </row>
    <row r="15" spans="1:11" ht="117" customHeight="1" x14ac:dyDescent="0.25">
      <c r="A15" s="474" t="s">
        <v>398</v>
      </c>
      <c r="B15" s="474"/>
      <c r="C15" s="474"/>
      <c r="D15" s="474"/>
      <c r="E15" s="474"/>
      <c r="F15" s="21"/>
      <c r="G15" s="20"/>
      <c r="H15" s="18"/>
      <c r="I15" s="351"/>
      <c r="J15" s="351"/>
      <c r="K15" s="351"/>
    </row>
    <row r="16" spans="1:11" ht="15.75" x14ac:dyDescent="0.25">
      <c r="A16" s="295"/>
      <c r="B16" s="285" t="s">
        <v>69</v>
      </c>
      <c r="C16" s="271" t="str">
        <f>C6</f>
        <v>N-2</v>
      </c>
      <c r="D16" s="271" t="str">
        <f>D6</f>
        <v>N-1</v>
      </c>
      <c r="E16" s="271" t="str">
        <f>E6</f>
        <v>N</v>
      </c>
      <c r="F16" s="21"/>
      <c r="G16" s="20"/>
      <c r="H16" s="18"/>
      <c r="I16" s="351"/>
      <c r="J16" s="351"/>
      <c r="K16" s="351"/>
    </row>
    <row r="17" spans="1:11" ht="15.75" x14ac:dyDescent="0.25">
      <c r="A17" s="287" t="str">
        <f>'2 Cont RP'!A15</f>
        <v xml:space="preserve">TOTAL VENITURI OPERAŢIONALE </v>
      </c>
      <c r="B17" s="285"/>
      <c r="C17" s="274">
        <f>'Analiza financiara-extinsa'!B31</f>
        <v>0</v>
      </c>
      <c r="D17" s="274">
        <f>'Analiza financiara-extinsa'!C31</f>
        <v>0</v>
      </c>
      <c r="E17" s="274">
        <f>'Analiza financiara-extinsa'!D31</f>
        <v>0</v>
      </c>
      <c r="F17" s="21"/>
      <c r="G17" s="20"/>
      <c r="H17" s="18"/>
      <c r="I17" s="351"/>
      <c r="J17" s="351"/>
      <c r="K17" s="351"/>
    </row>
    <row r="18" spans="1:11" ht="15.75" x14ac:dyDescent="0.25">
      <c r="A18" s="287" t="str">
        <f>'2 Cont RP'!A22</f>
        <v>TOTAL CHELTUIELI OPERAŢIONALE</v>
      </c>
      <c r="B18" s="285"/>
      <c r="C18" s="274">
        <f>'Analiza financiara-extinsa'!B32</f>
        <v>0</v>
      </c>
      <c r="D18" s="274">
        <f>'Analiza financiara-extinsa'!C32</f>
        <v>0</v>
      </c>
      <c r="E18" s="274">
        <f>'Analiza financiara-extinsa'!D32</f>
        <v>0</v>
      </c>
      <c r="F18" s="21"/>
      <c r="G18" s="20"/>
      <c r="H18" s="18"/>
      <c r="I18" s="351"/>
      <c r="J18" s="351"/>
      <c r="K18" s="351"/>
    </row>
    <row r="19" spans="1:11" s="328" customFormat="1" ht="15.75" x14ac:dyDescent="0.25">
      <c r="A19" s="295" t="str">
        <f>'2 Cont RP'!A23</f>
        <v xml:space="preserve">REZULTATUL DIN ACTIVITATEA OPERAŢIONALĂ </v>
      </c>
      <c r="B19" s="352" t="s">
        <v>235</v>
      </c>
      <c r="C19" s="267">
        <f>'Analiza financiara-extinsa'!B33</f>
        <v>0</v>
      </c>
      <c r="D19" s="267">
        <f>'Analiza financiara-extinsa'!C33</f>
        <v>0</v>
      </c>
      <c r="E19" s="267">
        <f>'Analiza financiara-extinsa'!D33</f>
        <v>0</v>
      </c>
      <c r="F19" s="55"/>
      <c r="G19" s="18"/>
      <c r="H19" s="18"/>
      <c r="I19" s="351"/>
      <c r="J19" s="351"/>
      <c r="K19" s="351"/>
    </row>
    <row r="20" spans="1:11" ht="15.75" x14ac:dyDescent="0.25">
      <c r="A20" s="287" t="str">
        <f>'2 Cont RP'!A26</f>
        <v>VENITURI FINANCIARE</v>
      </c>
      <c r="B20" s="285"/>
      <c r="C20" s="274">
        <f>'Analiza financiara-extinsa'!B34</f>
        <v>0</v>
      </c>
      <c r="D20" s="274">
        <f>'Analiza financiara-extinsa'!C34</f>
        <v>0</v>
      </c>
      <c r="E20" s="274">
        <f>'Analiza financiara-extinsa'!D34</f>
        <v>0</v>
      </c>
      <c r="F20" s="21"/>
      <c r="G20" s="20"/>
      <c r="H20" s="18"/>
      <c r="I20" s="351"/>
      <c r="J20" s="351"/>
      <c r="K20" s="351"/>
    </row>
    <row r="21" spans="1:11" ht="15.75" x14ac:dyDescent="0.25">
      <c r="A21" s="287" t="str">
        <f>'2 Cont RP'!A27</f>
        <v>CHELTUIELI FINANCIARE</v>
      </c>
      <c r="B21" s="285"/>
      <c r="C21" s="274">
        <f>'Analiza financiara-extinsa'!B35</f>
        <v>0</v>
      </c>
      <c r="D21" s="274">
        <f>'Analiza financiara-extinsa'!C35</f>
        <v>0</v>
      </c>
      <c r="E21" s="274">
        <f>'Analiza financiara-extinsa'!D35</f>
        <v>0</v>
      </c>
      <c r="F21" s="21"/>
      <c r="G21" s="20"/>
      <c r="H21" s="18"/>
      <c r="I21" s="351"/>
      <c r="J21" s="351"/>
      <c r="K21" s="351"/>
    </row>
    <row r="22" spans="1:11" s="328" customFormat="1" ht="15.75" x14ac:dyDescent="0.25">
      <c r="A22" s="295" t="str">
        <f>'2 Cont RP'!A28</f>
        <v>REZULTATUL DIN ACTIVITATEA FINANCIARĂ</v>
      </c>
      <c r="B22" s="352" t="s">
        <v>78</v>
      </c>
      <c r="C22" s="267">
        <f>'Analiza financiara-extinsa'!B36</f>
        <v>0</v>
      </c>
      <c r="D22" s="267">
        <f>'Analiza financiara-extinsa'!C36</f>
        <v>0</v>
      </c>
      <c r="E22" s="267">
        <f>'Analiza financiara-extinsa'!D36</f>
        <v>0</v>
      </c>
      <c r="F22" s="55"/>
      <c r="G22" s="18"/>
      <c r="H22" s="18"/>
      <c r="I22" s="351"/>
      <c r="J22" s="351"/>
      <c r="K22" s="351"/>
    </row>
    <row r="23" spans="1:11" s="328" customFormat="1" ht="31.5" x14ac:dyDescent="0.25">
      <c r="A23" s="295" t="str">
        <f>'2 Cont RP'!A31</f>
        <v xml:space="preserve">REZULTATUL DIN ACTIVITATEA CURENTĂ </v>
      </c>
      <c r="B23" s="352" t="s">
        <v>236</v>
      </c>
      <c r="C23" s="267">
        <f>'Analiza financiara-extinsa'!B37</f>
        <v>0</v>
      </c>
      <c r="D23" s="267">
        <f>'Analiza financiara-extinsa'!C37</f>
        <v>0</v>
      </c>
      <c r="E23" s="267">
        <f>'Analiza financiara-extinsa'!D37</f>
        <v>0</v>
      </c>
      <c r="F23" s="55"/>
      <c r="G23" s="18"/>
      <c r="H23" s="18"/>
      <c r="I23" s="351"/>
      <c r="J23" s="351"/>
      <c r="K23" s="351"/>
    </row>
    <row r="24" spans="1:11" ht="15.75" x14ac:dyDescent="0.25">
      <c r="A24" s="287" t="str">
        <f>'2 Cont RP'!A34</f>
        <v>VENITURI EXTRAORDINARE</v>
      </c>
      <c r="B24" s="285"/>
      <c r="C24" s="274">
        <f>'Analiza financiara-extinsa'!B38</f>
        <v>0</v>
      </c>
      <c r="D24" s="274">
        <f>'Analiza financiara-extinsa'!C38</f>
        <v>0</v>
      </c>
      <c r="E24" s="274">
        <f>'Analiza financiara-extinsa'!D38</f>
        <v>0</v>
      </c>
      <c r="F24" s="21"/>
      <c r="G24" s="20"/>
      <c r="H24" s="18"/>
      <c r="I24" s="351"/>
      <c r="J24" s="351"/>
      <c r="K24" s="351"/>
    </row>
    <row r="25" spans="1:11" ht="15.75" x14ac:dyDescent="0.25">
      <c r="A25" s="287" t="str">
        <f>'2 Cont RP'!A35</f>
        <v>CHELTUIELI  EXTRAORDINARE</v>
      </c>
      <c r="B25" s="285"/>
      <c r="C25" s="274">
        <f>'Analiza financiara-extinsa'!B39</f>
        <v>0</v>
      </c>
      <c r="D25" s="274">
        <f>'Analiza financiara-extinsa'!C39</f>
        <v>0</v>
      </c>
      <c r="E25" s="274">
        <f>'Analiza financiara-extinsa'!D39</f>
        <v>0</v>
      </c>
      <c r="F25" s="21"/>
      <c r="G25" s="20"/>
      <c r="H25" s="18"/>
      <c r="I25" s="351"/>
      <c r="J25" s="351"/>
      <c r="K25" s="351"/>
    </row>
    <row r="26" spans="1:11" s="328" customFormat="1" ht="15.75" x14ac:dyDescent="0.25">
      <c r="A26" s="295" t="str">
        <f>'2 Cont RP'!A36</f>
        <v xml:space="preserve">REZULTATUL DIN ACTIVITATEA EXTRAORDINARĂ </v>
      </c>
      <c r="B26" s="352" t="s">
        <v>79</v>
      </c>
      <c r="C26" s="267">
        <f>'Analiza financiara-extinsa'!B40</f>
        <v>0</v>
      </c>
      <c r="D26" s="267">
        <f>'Analiza financiara-extinsa'!C40</f>
        <v>0</v>
      </c>
      <c r="E26" s="267">
        <f>'Analiza financiara-extinsa'!D40</f>
        <v>0</v>
      </c>
      <c r="F26" s="55"/>
      <c r="G26" s="18"/>
      <c r="H26" s="18"/>
      <c r="I26" s="351"/>
      <c r="J26" s="351"/>
      <c r="K26" s="351"/>
    </row>
    <row r="27" spans="1:11" ht="15.75" x14ac:dyDescent="0.25">
      <c r="A27" s="287" t="str">
        <f>'2 Cont RP'!A39</f>
        <v>VENITURI TOTALE</v>
      </c>
      <c r="B27" s="285"/>
      <c r="C27" s="274">
        <f>'Analiza financiara-extinsa'!B41</f>
        <v>0</v>
      </c>
      <c r="D27" s="274">
        <f>'Analiza financiara-extinsa'!C41</f>
        <v>0</v>
      </c>
      <c r="E27" s="274">
        <f>'Analiza financiara-extinsa'!D41</f>
        <v>0</v>
      </c>
      <c r="F27" s="21"/>
      <c r="G27" s="20"/>
      <c r="H27" s="18"/>
      <c r="I27" s="351"/>
      <c r="J27" s="351"/>
      <c r="K27" s="351"/>
    </row>
    <row r="28" spans="1:11" ht="15.75" x14ac:dyDescent="0.25">
      <c r="A28" s="287" t="str">
        <f>'2 Cont RP'!A40</f>
        <v>CHELTUIELI TOTALE</v>
      </c>
      <c r="B28" s="285"/>
      <c r="C28" s="274">
        <f>'Analiza financiara-extinsa'!B42</f>
        <v>0</v>
      </c>
      <c r="D28" s="274">
        <f>'Analiza financiara-extinsa'!C42</f>
        <v>0</v>
      </c>
      <c r="E28" s="274">
        <f>'Analiza financiara-extinsa'!D42</f>
        <v>0</v>
      </c>
      <c r="F28" s="21"/>
      <c r="G28" s="20"/>
      <c r="H28" s="18"/>
      <c r="I28" s="351"/>
      <c r="J28" s="351"/>
      <c r="K28" s="351"/>
    </row>
    <row r="29" spans="1:11" s="328" customFormat="1" ht="15.75" x14ac:dyDescent="0.25">
      <c r="A29" s="295" t="str">
        <f>'2 Cont RP'!A41</f>
        <v xml:space="preserve">REZULTATUL PATRIMONIAL AL EXERCIŢIULUI </v>
      </c>
      <c r="B29" s="352" t="s">
        <v>237</v>
      </c>
      <c r="C29" s="267">
        <f>'Analiza financiara-extinsa'!B43</f>
        <v>0</v>
      </c>
      <c r="D29" s="267">
        <f>'Analiza financiara-extinsa'!C43</f>
        <v>0</v>
      </c>
      <c r="E29" s="267">
        <f>'Analiza financiara-extinsa'!D43</f>
        <v>0</v>
      </c>
      <c r="F29" s="55"/>
      <c r="G29" s="18"/>
      <c r="H29" s="18"/>
      <c r="I29" s="351"/>
      <c r="J29" s="351"/>
      <c r="K29" s="351"/>
    </row>
    <row r="30" spans="1:11" ht="15.75" x14ac:dyDescent="0.25">
      <c r="A30" s="227"/>
      <c r="B30" s="236"/>
      <c r="C30" s="228"/>
      <c r="D30" s="228"/>
      <c r="E30" s="228"/>
      <c r="F30" s="21"/>
      <c r="G30" s="20"/>
    </row>
    <row r="31" spans="1:11" ht="20.25" x14ac:dyDescent="0.3">
      <c r="A31" s="475" t="s">
        <v>16</v>
      </c>
      <c r="B31" s="475"/>
      <c r="C31" s="475"/>
      <c r="D31" s="475"/>
      <c r="E31" s="475"/>
      <c r="F31" s="21"/>
      <c r="G31" s="20"/>
      <c r="H31" s="18"/>
      <c r="I31" s="351"/>
      <c r="J31" s="351"/>
      <c r="K31" s="351"/>
    </row>
    <row r="32" spans="1:11" ht="15.75" x14ac:dyDescent="0.25">
      <c r="A32" s="50"/>
      <c r="B32" s="236"/>
      <c r="F32" s="21"/>
      <c r="G32" s="20"/>
    </row>
    <row r="33" spans="1:15" ht="19.5" x14ac:dyDescent="0.35">
      <c r="A33" s="230" t="s">
        <v>17</v>
      </c>
      <c r="B33" s="238"/>
      <c r="C33" s="227"/>
      <c r="D33" s="227"/>
      <c r="E33" s="227"/>
      <c r="F33" s="21"/>
      <c r="G33" s="20"/>
    </row>
    <row r="34" spans="1:15" ht="66.75" customHeight="1" x14ac:dyDescent="0.25">
      <c r="A34" s="474" t="s">
        <v>480</v>
      </c>
      <c r="B34" s="474"/>
      <c r="C34" s="474"/>
      <c r="D34" s="474"/>
      <c r="E34" s="474"/>
      <c r="F34" s="21"/>
      <c r="G34" s="20"/>
    </row>
    <row r="35" spans="1:15" ht="19.5" x14ac:dyDescent="0.35">
      <c r="A35" s="289"/>
      <c r="B35" s="285" t="s">
        <v>69</v>
      </c>
      <c r="C35" s="271" t="str">
        <f>'1 Bilant'!B9</f>
        <v>N-2</v>
      </c>
      <c r="D35" s="271" t="str">
        <f>'1 Bilant'!C9</f>
        <v>N-1</v>
      </c>
      <c r="E35" s="271" t="str">
        <f>'1 Bilant'!D9</f>
        <v>N</v>
      </c>
      <c r="F35" s="21"/>
      <c r="G35" s="20"/>
    </row>
    <row r="36" spans="1:15" ht="15.75" x14ac:dyDescent="0.25">
      <c r="A36" s="290" t="s">
        <v>238</v>
      </c>
      <c r="B36" s="285" t="s">
        <v>239</v>
      </c>
      <c r="C36" s="291" t="str">
        <f>IFERROR(C19/C$17,"")</f>
        <v/>
      </c>
      <c r="D36" s="291" t="str">
        <f t="shared" ref="D36:E36" si="0">IFERROR(D19/D$17,"")</f>
        <v/>
      </c>
      <c r="E36" s="291" t="str">
        <f t="shared" si="0"/>
        <v/>
      </c>
      <c r="F36" s="21"/>
      <c r="G36" s="20"/>
    </row>
    <row r="37" spans="1:15" ht="15.75" x14ac:dyDescent="0.25">
      <c r="A37" s="290" t="s">
        <v>74</v>
      </c>
      <c r="B37" s="285" t="s">
        <v>240</v>
      </c>
      <c r="C37" s="291" t="str">
        <f>IFERROR(C22/C$17,"")</f>
        <v/>
      </c>
      <c r="D37" s="291" t="str">
        <f t="shared" ref="D37:E37" si="1">IFERROR(D22/D$17,"")</f>
        <v/>
      </c>
      <c r="E37" s="291" t="str">
        <f t="shared" si="1"/>
        <v/>
      </c>
      <c r="F37" s="21"/>
      <c r="G37" s="20"/>
    </row>
    <row r="38" spans="1:15" ht="15.75" x14ac:dyDescent="0.25">
      <c r="A38" s="290" t="s">
        <v>241</v>
      </c>
      <c r="B38" s="285" t="s">
        <v>242</v>
      </c>
      <c r="C38" s="291" t="str">
        <f>IFERROR(C23/C$17,"")</f>
        <v/>
      </c>
      <c r="D38" s="291" t="str">
        <f t="shared" ref="D38:E38" si="2">IFERROR(D23/D$17,"")</f>
        <v/>
      </c>
      <c r="E38" s="291" t="str">
        <f t="shared" si="2"/>
        <v/>
      </c>
      <c r="F38" s="21"/>
      <c r="G38" s="20"/>
    </row>
    <row r="39" spans="1:15" ht="15.75" x14ac:dyDescent="0.25">
      <c r="A39" s="290" t="s">
        <v>75</v>
      </c>
      <c r="B39" s="285" t="s">
        <v>243</v>
      </c>
      <c r="C39" s="291" t="str">
        <f>IFERROR(C26/C$17,"")</f>
        <v/>
      </c>
      <c r="D39" s="291" t="str">
        <f t="shared" ref="D39:E39" si="3">IFERROR(D26/D$17,"")</f>
        <v/>
      </c>
      <c r="E39" s="291" t="str">
        <f t="shared" si="3"/>
        <v/>
      </c>
      <c r="F39" s="21"/>
      <c r="G39" s="20"/>
    </row>
    <row r="40" spans="1:15" ht="15.75" x14ac:dyDescent="0.25">
      <c r="A40" s="290" t="s">
        <v>244</v>
      </c>
      <c r="B40" s="285" t="s">
        <v>245</v>
      </c>
      <c r="C40" s="291" t="str">
        <f>IFERROR(C29/C$17,"")</f>
        <v/>
      </c>
      <c r="D40" s="291" t="str">
        <f t="shared" ref="D40:E40" si="4">IFERROR(D29/D$17,"")</f>
        <v/>
      </c>
      <c r="E40" s="291" t="str">
        <f t="shared" si="4"/>
        <v/>
      </c>
      <c r="F40" s="21"/>
      <c r="G40" s="20"/>
    </row>
    <row r="41" spans="1:15" ht="15.75" x14ac:dyDescent="0.25">
      <c r="B41" s="235"/>
      <c r="C41" s="232"/>
      <c r="D41" s="232"/>
      <c r="E41" s="232"/>
      <c r="F41" s="21"/>
      <c r="G41" s="20"/>
    </row>
    <row r="42" spans="1:15" s="330" customFormat="1" ht="15.75" x14ac:dyDescent="0.25">
      <c r="A42" s="234"/>
      <c r="B42" s="239"/>
      <c r="C42" s="234"/>
      <c r="D42" s="234"/>
      <c r="E42" s="234"/>
      <c r="F42" s="24"/>
      <c r="G42" s="24"/>
      <c r="L42" s="24"/>
      <c r="M42" s="20"/>
      <c r="N42" s="20"/>
      <c r="O42" s="20"/>
    </row>
    <row r="43" spans="1:15" s="330" customFormat="1" ht="15.75" hidden="1" x14ac:dyDescent="0.25">
      <c r="A43" s="27" t="s">
        <v>246</v>
      </c>
      <c r="B43" s="235"/>
      <c r="C43" s="54"/>
      <c r="D43" s="54"/>
      <c r="E43" s="54"/>
      <c r="F43" s="24"/>
      <c r="G43" s="24"/>
      <c r="H43" s="24"/>
      <c r="I43" s="24"/>
      <c r="J43" s="24"/>
      <c r="K43" s="24"/>
      <c r="L43" s="24"/>
    </row>
    <row r="44" spans="1:15" s="330" customFormat="1" ht="15.75" hidden="1" x14ac:dyDescent="0.25">
      <c r="A44" s="25" t="s">
        <v>23</v>
      </c>
      <c r="B44" s="235" t="s">
        <v>247</v>
      </c>
      <c r="C44" s="232" t="str">
        <f>IFERROR('1 Bilant'!B44/'2 Cont RP'!B15,"")</f>
        <v/>
      </c>
      <c r="D44" s="232" t="str">
        <f>IFERROR('1 Bilant'!C44/'2 Cont RP'!C15,"")</f>
        <v/>
      </c>
      <c r="E44" s="232" t="str">
        <f>IFERROR('1 Bilant'!D44/'2 Cont RP'!D15,"")</f>
        <v/>
      </c>
      <c r="F44" s="24"/>
      <c r="G44" s="24"/>
      <c r="H44" s="24"/>
      <c r="I44" s="24"/>
      <c r="J44" s="24"/>
      <c r="K44" s="24"/>
      <c r="L44" s="24"/>
    </row>
    <row r="45" spans="1:15" s="330" customFormat="1" ht="15.75" hidden="1" x14ac:dyDescent="0.25">
      <c r="A45" s="25" t="s">
        <v>248</v>
      </c>
      <c r="B45" s="235" t="s">
        <v>249</v>
      </c>
      <c r="C45" s="232" t="str">
        <f>IFERROR('1 Bilant'!B20/'2 Cont RP'!B15,"")</f>
        <v/>
      </c>
      <c r="D45" s="232" t="str">
        <f>IFERROR('1 Bilant'!C20/'2 Cont RP'!C15,"")</f>
        <v/>
      </c>
      <c r="E45" s="232" t="str">
        <f>IFERROR('1 Bilant'!D20/'2 Cont RP'!D15,"")</f>
        <v/>
      </c>
      <c r="F45" s="24"/>
      <c r="G45" s="24"/>
      <c r="H45" s="24"/>
      <c r="I45" s="24"/>
      <c r="J45" s="24"/>
      <c r="K45" s="24"/>
      <c r="L45" s="24"/>
    </row>
    <row r="46" spans="1:15" s="330" customFormat="1" ht="15.75" hidden="1" x14ac:dyDescent="0.25">
      <c r="A46" s="25" t="s">
        <v>24</v>
      </c>
      <c r="B46" s="235" t="s">
        <v>250</v>
      </c>
      <c r="C46" s="232" t="str">
        <f>IFERROR('1 Bilant'!B43/'2 Cont RP'!B15,"")</f>
        <v/>
      </c>
      <c r="D46" s="232" t="str">
        <f>IFERROR('1 Bilant'!C43/'2 Cont RP'!C15,"")</f>
        <v/>
      </c>
      <c r="E46" s="232" t="str">
        <f>IFERROR('1 Bilant'!D43/'2 Cont RP'!D15,"")</f>
        <v/>
      </c>
      <c r="F46" s="24"/>
      <c r="G46" s="24"/>
      <c r="H46" s="24"/>
      <c r="I46" s="24"/>
      <c r="J46" s="24"/>
      <c r="K46" s="24"/>
      <c r="L46" s="24"/>
    </row>
    <row r="47" spans="1:15" s="330" customFormat="1" ht="15.75" hidden="1" x14ac:dyDescent="0.25">
      <c r="A47" s="25" t="s">
        <v>25</v>
      </c>
      <c r="B47" s="235" t="s">
        <v>251</v>
      </c>
      <c r="C47" s="232" t="str">
        <f>IFERROR('1 Bilant'!B22/'2 Cont RP'!B15,"")</f>
        <v/>
      </c>
      <c r="D47" s="232" t="str">
        <f>IFERROR('1 Bilant'!C22/'2 Cont RP'!C15,"")</f>
        <v/>
      </c>
      <c r="E47" s="232" t="str">
        <f>IFERROR('1 Bilant'!D22/'2 Cont RP'!D15,"")</f>
        <v/>
      </c>
      <c r="F47" s="24"/>
      <c r="G47" s="24"/>
      <c r="H47" s="24"/>
      <c r="I47" s="24"/>
      <c r="J47" s="24"/>
      <c r="K47" s="24"/>
      <c r="L47" s="24"/>
    </row>
    <row r="48" spans="1:15" s="330" customFormat="1" ht="15.75" hidden="1" x14ac:dyDescent="0.25">
      <c r="A48" s="25" t="s">
        <v>26</v>
      </c>
      <c r="B48" s="235" t="s">
        <v>252</v>
      </c>
      <c r="C48" s="232" t="str">
        <f>IFERROR('1 Bilant'!B23/'2 Cont RP'!B15,"")</f>
        <v/>
      </c>
      <c r="D48" s="232" t="str">
        <f>IFERROR('1 Bilant'!C23/'2 Cont RP'!C15,"")</f>
        <v/>
      </c>
      <c r="E48" s="232" t="str">
        <f>IFERROR('1 Bilant'!D23/'2 Cont RP'!D15,"")</f>
        <v/>
      </c>
      <c r="F48" s="24"/>
      <c r="G48" s="24"/>
      <c r="H48" s="24"/>
      <c r="I48" s="24"/>
      <c r="J48" s="24"/>
      <c r="K48" s="24"/>
      <c r="L48" s="24"/>
    </row>
    <row r="49" spans="1:12" s="330" customFormat="1" ht="15.75" hidden="1" x14ac:dyDescent="0.25">
      <c r="A49" s="25" t="s">
        <v>27</v>
      </c>
      <c r="B49" s="235" t="s">
        <v>253</v>
      </c>
      <c r="C49" s="232" t="str">
        <f>IFERROR('1 Bilant'!B52/'2 Cont RP'!B15,"")</f>
        <v/>
      </c>
      <c r="D49" s="232" t="str">
        <f>IFERROR('1 Bilant'!C52/'2 Cont RP'!C15,"")</f>
        <v/>
      </c>
      <c r="E49" s="232" t="str">
        <f>IFERROR('1 Bilant'!D52/'2 Cont RP'!D15,"")</f>
        <v/>
      </c>
      <c r="F49" s="24"/>
      <c r="G49" s="24"/>
      <c r="H49" s="24"/>
      <c r="I49" s="24"/>
      <c r="J49" s="24"/>
      <c r="K49" s="24"/>
      <c r="L49" s="24"/>
    </row>
    <row r="50" spans="1:12" s="330" customFormat="1" ht="15.75" hidden="1" x14ac:dyDescent="0.25">
      <c r="A50" s="229" t="s">
        <v>28</v>
      </c>
      <c r="B50" s="237" t="s">
        <v>254</v>
      </c>
      <c r="C50" s="233" t="str">
        <f>IFERROR('Analiza financiara-extinsa'!B10/'2 Cont RP'!B15,"")</f>
        <v/>
      </c>
      <c r="D50" s="233" t="str">
        <f>IFERROR('Analiza financiara-extinsa'!C10/'2 Cont RP'!C15,"")</f>
        <v/>
      </c>
      <c r="E50" s="233" t="str">
        <f>IFERROR('Analiza financiara-extinsa'!D10/'2 Cont RP'!D15,"")</f>
        <v/>
      </c>
      <c r="F50" s="24"/>
      <c r="G50" s="24"/>
      <c r="H50" s="24"/>
      <c r="I50" s="24"/>
      <c r="J50" s="24"/>
      <c r="K50" s="24"/>
      <c r="L50" s="24"/>
    </row>
    <row r="51" spans="1:12" s="330" customFormat="1" ht="15.75" x14ac:dyDescent="0.25">
      <c r="A51" s="234"/>
      <c r="B51" s="239"/>
      <c r="C51" s="234"/>
      <c r="D51" s="234"/>
      <c r="E51" s="234"/>
      <c r="F51" s="24"/>
      <c r="G51" s="24"/>
      <c r="H51" s="24"/>
      <c r="I51" s="24"/>
      <c r="J51" s="24"/>
      <c r="K51" s="24"/>
      <c r="L51" s="24"/>
    </row>
    <row r="52" spans="1:12" ht="20.25" x14ac:dyDescent="0.3">
      <c r="A52" s="475" t="s">
        <v>21</v>
      </c>
      <c r="B52" s="475"/>
      <c r="C52" s="475"/>
      <c r="D52" s="475"/>
      <c r="E52" s="475"/>
      <c r="F52" s="26"/>
      <c r="G52" s="26"/>
      <c r="H52" s="26"/>
      <c r="I52" s="26"/>
      <c r="J52" s="26"/>
      <c r="K52" s="26"/>
      <c r="L52" s="26"/>
    </row>
    <row r="53" spans="1:12" ht="47.25" customHeight="1" x14ac:dyDescent="0.2">
      <c r="A53" s="474" t="s">
        <v>399</v>
      </c>
      <c r="B53" s="474"/>
      <c r="C53" s="474"/>
      <c r="D53" s="474"/>
      <c r="E53" s="474"/>
      <c r="F53" s="26"/>
      <c r="G53" s="26"/>
      <c r="H53" s="26"/>
      <c r="I53" s="26"/>
      <c r="J53" s="26"/>
      <c r="K53" s="26"/>
      <c r="L53" s="26"/>
    </row>
    <row r="54" spans="1:12" ht="15.75" x14ac:dyDescent="0.25">
      <c r="A54" s="292"/>
      <c r="B54" s="285" t="s">
        <v>69</v>
      </c>
      <c r="C54" s="271" t="str">
        <f>C6</f>
        <v>N-2</v>
      </c>
      <c r="D54" s="271" t="str">
        <f>D6</f>
        <v>N-1</v>
      </c>
      <c r="E54" s="271" t="str">
        <f>E6</f>
        <v>N</v>
      </c>
      <c r="F54" s="246"/>
      <c r="G54" s="26"/>
      <c r="H54" s="26"/>
      <c r="I54" s="26"/>
      <c r="J54" s="26"/>
      <c r="K54" s="26"/>
      <c r="L54" s="26"/>
    </row>
    <row r="55" spans="1:12" ht="15.75" x14ac:dyDescent="0.25">
      <c r="A55" s="287" t="s">
        <v>83</v>
      </c>
      <c r="B55" s="285" t="s">
        <v>80</v>
      </c>
      <c r="C55" s="293" t="str">
        <f>IFERROR('1 Bilant'!B43/'1 Bilant'!B68,"")</f>
        <v/>
      </c>
      <c r="D55" s="293" t="str">
        <f>IFERROR('1 Bilant'!C43/'1 Bilant'!C68,"")</f>
        <v/>
      </c>
      <c r="E55" s="293" t="str">
        <f>IFERROR('1 Bilant'!D43/'1 Bilant'!D68,"")</f>
        <v/>
      </c>
      <c r="F55" s="247"/>
      <c r="G55" s="26"/>
      <c r="H55" s="26"/>
      <c r="I55" s="26"/>
      <c r="J55" s="26"/>
      <c r="K55" s="26"/>
      <c r="L55" s="26"/>
    </row>
    <row r="56" spans="1:12" ht="15.75" x14ac:dyDescent="0.25">
      <c r="A56" s="287" t="s">
        <v>84</v>
      </c>
      <c r="B56" s="285" t="s">
        <v>81</v>
      </c>
      <c r="C56" s="293" t="str">
        <f>IFERROR(('1 Bilant'!B43-'1 Bilant'!B22)/'1 Bilant'!B68,"")</f>
        <v/>
      </c>
      <c r="D56" s="293" t="str">
        <f>IFERROR(('1 Bilant'!C43-'1 Bilant'!C22)/'1 Bilant'!C68,"")</f>
        <v/>
      </c>
      <c r="E56" s="293" t="str">
        <f>IFERROR(('1 Bilant'!D43-'1 Bilant'!D22)/'1 Bilant'!D68,"")</f>
        <v/>
      </c>
      <c r="F56" s="26"/>
      <c r="G56" s="26"/>
      <c r="H56" s="26"/>
      <c r="I56" s="26"/>
      <c r="J56" s="26"/>
      <c r="K56" s="26"/>
      <c r="L56" s="26"/>
    </row>
    <row r="57" spans="1:12" ht="15.75" x14ac:dyDescent="0.25">
      <c r="A57" s="287" t="s">
        <v>255</v>
      </c>
      <c r="B57" s="285" t="s">
        <v>82</v>
      </c>
      <c r="C57" s="293" t="str">
        <f>IFERROR('Analiza financiara-extinsa'!B10/'Analiza financiara-extinsa'!B12,"")</f>
        <v/>
      </c>
      <c r="D57" s="293" t="str">
        <f>IFERROR('Analiza financiara-extinsa'!C10/'Analiza financiara-extinsa'!C12,"")</f>
        <v/>
      </c>
      <c r="E57" s="293" t="str">
        <f>IFERROR('Analiza financiara-extinsa'!D10/'Analiza financiara-extinsa'!D12,"")</f>
        <v/>
      </c>
      <c r="F57" s="26"/>
      <c r="G57" s="26"/>
      <c r="H57" s="26"/>
      <c r="I57" s="26"/>
      <c r="J57" s="26"/>
      <c r="K57" s="26"/>
      <c r="L57" s="26"/>
    </row>
    <row r="58" spans="1:12" ht="15.75" x14ac:dyDescent="0.25">
      <c r="A58" s="234"/>
      <c r="C58" s="25"/>
      <c r="D58" s="25"/>
      <c r="E58" s="25"/>
      <c r="F58" s="26"/>
      <c r="G58" s="26"/>
      <c r="H58" s="26"/>
      <c r="I58" s="26"/>
      <c r="J58" s="26"/>
      <c r="K58" s="26"/>
      <c r="L58" s="26"/>
    </row>
    <row r="59" spans="1:12" ht="20.25" x14ac:dyDescent="0.3">
      <c r="A59" s="475" t="s">
        <v>66</v>
      </c>
      <c r="B59" s="475"/>
      <c r="C59" s="475"/>
      <c r="D59" s="475"/>
      <c r="E59" s="475"/>
      <c r="F59" s="26"/>
      <c r="G59" s="26"/>
      <c r="H59" s="26"/>
      <c r="I59" s="26"/>
      <c r="J59" s="26"/>
      <c r="K59" s="26"/>
      <c r="L59" s="26"/>
    </row>
    <row r="60" spans="1:12" ht="74.25" customHeight="1" x14ac:dyDescent="0.2">
      <c r="A60" s="474" t="s">
        <v>400</v>
      </c>
      <c r="B60" s="474"/>
      <c r="C60" s="474"/>
      <c r="D60" s="474"/>
      <c r="E60" s="474"/>
      <c r="F60" s="26"/>
      <c r="G60" s="26"/>
      <c r="H60" s="26"/>
      <c r="I60" s="26"/>
      <c r="J60" s="26"/>
      <c r="K60" s="26"/>
      <c r="L60" s="26"/>
    </row>
    <row r="61" spans="1:12" ht="15.75" x14ac:dyDescent="0.25">
      <c r="A61" s="292"/>
      <c r="B61" s="285" t="s">
        <v>69</v>
      </c>
      <c r="C61" s="271" t="str">
        <f>C54</f>
        <v>N-2</v>
      </c>
      <c r="D61" s="271" t="str">
        <f>D54</f>
        <v>N-1</v>
      </c>
      <c r="E61" s="271" t="str">
        <f>E54</f>
        <v>N</v>
      </c>
      <c r="F61" s="26"/>
      <c r="G61" s="26"/>
      <c r="H61" s="26"/>
      <c r="I61" s="26"/>
      <c r="J61" s="26"/>
      <c r="K61" s="26"/>
      <c r="L61" s="26"/>
    </row>
    <row r="62" spans="1:12" ht="15.75" x14ac:dyDescent="0.25">
      <c r="A62" s="287" t="s">
        <v>88</v>
      </c>
      <c r="B62" s="285" t="s">
        <v>90</v>
      </c>
      <c r="C62" s="291" t="str">
        <f>IFERROR('1 Bilant'!B77/'1 Bilant'!B44,"")</f>
        <v/>
      </c>
      <c r="D62" s="291" t="str">
        <f>IFERROR('1 Bilant'!C77/'1 Bilant'!C44,"")</f>
        <v/>
      </c>
      <c r="E62" s="291" t="str">
        <f>IFERROR('1 Bilant'!D77/'1 Bilant'!D44,"")</f>
        <v/>
      </c>
      <c r="F62" s="26"/>
      <c r="G62" s="26"/>
      <c r="H62" s="26"/>
      <c r="I62" s="26"/>
      <c r="J62" s="26"/>
      <c r="K62" s="26"/>
      <c r="L62" s="26"/>
    </row>
    <row r="63" spans="1:12" ht="15.75" x14ac:dyDescent="0.25">
      <c r="A63" s="287" t="s">
        <v>89</v>
      </c>
      <c r="B63" s="285" t="s">
        <v>256</v>
      </c>
      <c r="C63" s="294" t="str">
        <f>IFERROR('1 Bilant'!B50/'1 Bilant'!B77,"")</f>
        <v/>
      </c>
      <c r="D63" s="294" t="str">
        <f>IFERROR('1 Bilant'!C50/'1 Bilant'!C77,"")</f>
        <v/>
      </c>
      <c r="E63" s="294" t="str">
        <f>IFERROR('1 Bilant'!D50/'1 Bilant'!D77,"")</f>
        <v/>
      </c>
      <c r="F63" s="26"/>
      <c r="G63" s="26"/>
      <c r="H63" s="26"/>
      <c r="I63" s="26"/>
      <c r="J63" s="26"/>
      <c r="K63" s="26"/>
      <c r="L63" s="26"/>
    </row>
    <row r="64" spans="1:12" ht="15.75" x14ac:dyDescent="0.25">
      <c r="A64" s="287" t="s">
        <v>87</v>
      </c>
      <c r="B64" s="285" t="s">
        <v>257</v>
      </c>
      <c r="C64" s="291" t="str">
        <f>IFERROR('1 Bilant'!B50/'1 Bilant'!B44,"")</f>
        <v/>
      </c>
      <c r="D64" s="291" t="str">
        <f>IFERROR('1 Bilant'!C50/'1 Bilant'!C44,"")</f>
        <v/>
      </c>
      <c r="E64" s="291" t="str">
        <f>IFERROR('1 Bilant'!D50/'1 Bilant'!D44,"")</f>
        <v/>
      </c>
      <c r="F64" s="26"/>
      <c r="G64" s="26"/>
      <c r="H64" s="26"/>
      <c r="I64" s="26"/>
      <c r="J64" s="26"/>
      <c r="K64" s="26"/>
      <c r="L64" s="26"/>
    </row>
    <row r="65" spans="1:12" ht="15.75" x14ac:dyDescent="0.25">
      <c r="A65" s="287" t="s">
        <v>86</v>
      </c>
      <c r="B65" s="285" t="s">
        <v>258</v>
      </c>
      <c r="C65" s="291" t="str">
        <f>IFERROR('1 Bilant'!B68/'1 Bilant'!B44,"")</f>
        <v/>
      </c>
      <c r="D65" s="291" t="str">
        <f>IFERROR('1 Bilant'!C68/'1 Bilant'!C44,"")</f>
        <v/>
      </c>
      <c r="E65" s="291" t="str">
        <f>IFERROR('1 Bilant'!D68/'1 Bilant'!D44,"")</f>
        <v/>
      </c>
      <c r="F65" s="26"/>
      <c r="G65" s="26"/>
      <c r="H65" s="26"/>
      <c r="I65" s="26"/>
      <c r="J65" s="26"/>
      <c r="K65" s="26"/>
      <c r="L65" s="26"/>
    </row>
    <row r="66" spans="1:12" ht="15.75" x14ac:dyDescent="0.25">
      <c r="A66" s="287" t="s">
        <v>85</v>
      </c>
      <c r="B66" s="285" t="s">
        <v>91</v>
      </c>
      <c r="C66" s="291" t="str">
        <f>IFERROR(('Analiza financiara-extinsa'!B12+'Analiza financiara-extinsa'!B22)/'Analiza financiara-extinsa'!B11,"")</f>
        <v/>
      </c>
      <c r="D66" s="291" t="str">
        <f>IFERROR(('Analiza financiara-extinsa'!C12+'Analiza financiara-extinsa'!C22)/'Analiza financiara-extinsa'!C11,"")</f>
        <v/>
      </c>
      <c r="E66" s="291" t="str">
        <f>IFERROR(('Analiza financiara-extinsa'!D12+'Analiza financiara-extinsa'!D22)/'Analiza financiara-extinsa'!D11,"")</f>
        <v/>
      </c>
      <c r="F66" s="26"/>
      <c r="G66" s="26"/>
      <c r="H66" s="26"/>
      <c r="I66" s="26"/>
      <c r="J66" s="26"/>
      <c r="K66" s="26"/>
      <c r="L66" s="26"/>
    </row>
    <row r="67" spans="1:12" ht="15.75" x14ac:dyDescent="0.2">
      <c r="A67" s="54"/>
      <c r="B67" s="235"/>
      <c r="C67" s="54"/>
      <c r="D67" s="54"/>
      <c r="E67" s="54"/>
      <c r="F67" s="26"/>
      <c r="G67" s="26"/>
      <c r="H67" s="26"/>
      <c r="I67" s="26"/>
      <c r="J67" s="26"/>
      <c r="K67" s="26"/>
      <c r="L67" s="26"/>
    </row>
    <row r="68" spans="1:12" ht="20.25" x14ac:dyDescent="0.3">
      <c r="A68" s="475" t="s">
        <v>401</v>
      </c>
      <c r="B68" s="475"/>
      <c r="C68" s="475"/>
      <c r="D68" s="475"/>
      <c r="E68" s="475"/>
      <c r="F68" s="26"/>
      <c r="G68" s="26"/>
      <c r="H68" s="26"/>
      <c r="I68" s="26"/>
      <c r="J68" s="26"/>
      <c r="K68" s="26"/>
      <c r="L68" s="26"/>
    </row>
    <row r="69" spans="1:12" ht="153.75" customHeight="1" x14ac:dyDescent="0.2">
      <c r="A69" s="474" t="s">
        <v>481</v>
      </c>
      <c r="B69" s="474"/>
      <c r="C69" s="474"/>
      <c r="D69" s="474"/>
      <c r="E69" s="474"/>
      <c r="F69" s="26"/>
      <c r="G69" s="26"/>
      <c r="H69" s="26"/>
      <c r="I69" s="26"/>
      <c r="J69" s="26"/>
      <c r="K69" s="26"/>
      <c r="L69" s="26"/>
    </row>
    <row r="70" spans="1:12" s="227" customFormat="1" ht="15.75" x14ac:dyDescent="0.25">
      <c r="A70" s="295" t="s">
        <v>417</v>
      </c>
      <c r="B70" s="285" t="s">
        <v>69</v>
      </c>
      <c r="C70" s="271" t="str">
        <f>C61</f>
        <v>N-2</v>
      </c>
      <c r="D70" s="271" t="str">
        <f t="shared" ref="D70:E70" si="5">D61</f>
        <v>N-1</v>
      </c>
      <c r="E70" s="271" t="str">
        <f t="shared" si="5"/>
        <v>N</v>
      </c>
      <c r="F70" s="25"/>
      <c r="G70" s="25"/>
      <c r="H70" s="25"/>
      <c r="I70" s="25"/>
      <c r="J70" s="25"/>
      <c r="K70" s="25"/>
      <c r="L70" s="25"/>
    </row>
    <row r="71" spans="1:12" s="25" customFormat="1" ht="15.75" x14ac:dyDescent="0.25">
      <c r="A71" s="287" t="s">
        <v>403</v>
      </c>
      <c r="B71" s="285" t="s">
        <v>402</v>
      </c>
      <c r="C71" s="291" t="str">
        <f>IFERROR('2 Cont RP'!B50/'2 Cont RP'!B49,"")</f>
        <v/>
      </c>
      <c r="D71" s="291" t="str">
        <f>IFERROR('2 Cont RP'!C50/'2 Cont RP'!C49,"")</f>
        <v/>
      </c>
      <c r="E71" s="291" t="str">
        <f>IFERROR('2 Cont RP'!D50/'2 Cont RP'!D49,"")</f>
        <v/>
      </c>
    </row>
    <row r="72" spans="1:12" s="25" customFormat="1" ht="15.75" x14ac:dyDescent="0.25">
      <c r="A72" s="287" t="s">
        <v>404</v>
      </c>
      <c r="B72" s="285" t="s">
        <v>405</v>
      </c>
      <c r="C72" s="291" t="str">
        <f>IFERROR('2 Cont RP'!B52/'2 Cont RP'!B51,"")</f>
        <v/>
      </c>
      <c r="D72" s="291" t="str">
        <f>IFERROR('2 Cont RP'!C52/'2 Cont RP'!C51,"")</f>
        <v/>
      </c>
      <c r="E72" s="291" t="str">
        <f>IFERROR('2 Cont RP'!D52/'2 Cont RP'!D51,"")</f>
        <v/>
      </c>
    </row>
    <row r="73" spans="1:12" s="25" customFormat="1" ht="31.5" x14ac:dyDescent="0.25">
      <c r="A73" s="296" t="s">
        <v>406</v>
      </c>
      <c r="B73" s="285" t="s">
        <v>407</v>
      </c>
      <c r="C73" s="291" t="str">
        <f>IFERROR('2 Cont RP'!B57/'2 Cont RP'!B50,"")</f>
        <v/>
      </c>
      <c r="D73" s="291" t="str">
        <f>IFERROR('2 Cont RP'!C57/'2 Cont RP'!C50,"")</f>
        <v/>
      </c>
      <c r="E73" s="291" t="str">
        <f>IFERROR('2 Cont RP'!D57/'2 Cont RP'!D50,"")</f>
        <v/>
      </c>
      <c r="H73" s="353"/>
      <c r="I73" s="354"/>
      <c r="J73" s="354"/>
      <c r="K73" s="355"/>
      <c r="L73" s="354"/>
    </row>
    <row r="74" spans="1:12" s="25" customFormat="1" ht="15.75" x14ac:dyDescent="0.25">
      <c r="A74" s="296" t="s">
        <v>476</v>
      </c>
      <c r="B74" s="285" t="s">
        <v>408</v>
      </c>
      <c r="C74" s="291" t="str">
        <f>IFERROR('2 Cont RP'!B52/'2 Cont RP'!B50,"")</f>
        <v/>
      </c>
      <c r="D74" s="291"/>
      <c r="E74" s="291" t="str">
        <f>IFERROR('2 Cont RP'!D52/'2 Cont RP'!D50,"")</f>
        <v/>
      </c>
      <c r="H74" s="473"/>
      <c r="I74" s="473"/>
      <c r="J74" s="473"/>
      <c r="K74" s="473"/>
      <c r="L74" s="473"/>
    </row>
    <row r="75" spans="1:12" s="25" customFormat="1" ht="31.5" x14ac:dyDescent="0.25">
      <c r="A75" s="296" t="s">
        <v>409</v>
      </c>
      <c r="B75" s="285" t="s">
        <v>410</v>
      </c>
      <c r="C75" s="291" t="str">
        <f>IFERROR('2 Cont RP'!B57/'2 Cont RP'!B61,"")</f>
        <v/>
      </c>
      <c r="D75" s="291" t="str">
        <f>IFERROR('2 Cont RP'!C57/'2 Cont RP'!C61,"")</f>
        <v/>
      </c>
      <c r="E75" s="291" t="str">
        <f>IFERROR('2 Cont RP'!D57/'2 Cont RP'!D61,"")</f>
        <v/>
      </c>
    </row>
    <row r="76" spans="1:12" s="25" customFormat="1" ht="15.75" x14ac:dyDescent="0.25">
      <c r="A76" s="296" t="s">
        <v>493</v>
      </c>
      <c r="B76" s="297" t="s">
        <v>494</v>
      </c>
      <c r="C76" s="291" t="str">
        <f>IFERROR('2 Cont RP'!B59/'2 Cont RP'!B58,"")</f>
        <v/>
      </c>
      <c r="D76" s="291" t="str">
        <f>IFERROR('2 Cont RP'!C59/'2 Cont RP'!C58,"")</f>
        <v/>
      </c>
      <c r="E76" s="291" t="str">
        <f>IFERROR('2 Cont RP'!D59/'2 Cont RP'!D58,"")</f>
        <v/>
      </c>
    </row>
    <row r="77" spans="1:12" s="25" customFormat="1" ht="15.75" x14ac:dyDescent="0.25">
      <c r="A77" s="296" t="s">
        <v>411</v>
      </c>
      <c r="B77" s="285" t="s">
        <v>412</v>
      </c>
      <c r="C77" s="291" t="str">
        <f>IFERROR('2 Cont RP'!B62/'2 Cont RP'!B63,"")</f>
        <v/>
      </c>
      <c r="D77" s="291" t="str">
        <f>IFERROR('2 Cont RP'!C62/'2 Cont RP'!C63,"")</f>
        <v/>
      </c>
      <c r="E77" s="291" t="str">
        <f>IFERROR('2 Cont RP'!D62/'2 Cont RP'!D63,"")</f>
        <v/>
      </c>
    </row>
    <row r="78" spans="1:12" s="25" customFormat="1" ht="15.75" x14ac:dyDescent="0.25">
      <c r="A78" s="296" t="s">
        <v>489</v>
      </c>
      <c r="B78" s="285" t="s">
        <v>490</v>
      </c>
      <c r="C78" s="291" t="str">
        <f>IFERROR('2 Cont RP'!B62/'2 Cont RP'!B61,"")</f>
        <v/>
      </c>
      <c r="D78" s="291" t="str">
        <f>IFERROR('2 Cont RP'!C62/'2 Cont RP'!C61,"")</f>
        <v/>
      </c>
      <c r="E78" s="291" t="str">
        <f>IFERROR('2 Cont RP'!D62/'2 Cont RP'!D61,"")</f>
        <v/>
      </c>
    </row>
    <row r="79" spans="1:12" s="25" customFormat="1" ht="15.75" x14ac:dyDescent="0.25">
      <c r="A79" s="296" t="s">
        <v>491</v>
      </c>
      <c r="B79" s="285" t="s">
        <v>492</v>
      </c>
      <c r="C79" s="291" t="str">
        <f>IFERROR('2 Cont RP'!B62/'2 Cont RP'!B50,"")</f>
        <v/>
      </c>
      <c r="D79" s="291" t="str">
        <f>IFERROR('2 Cont RP'!C62/'2 Cont RP'!C50,"")</f>
        <v/>
      </c>
      <c r="E79" s="291" t="str">
        <f>IFERROR('2 Cont RP'!D62/'2 Cont RP'!D50,"")</f>
        <v/>
      </c>
    </row>
    <row r="80" spans="1:12" s="25" customFormat="1" ht="15.75" x14ac:dyDescent="0.25">
      <c r="A80" s="296" t="s">
        <v>413</v>
      </c>
      <c r="B80" s="285" t="s">
        <v>414</v>
      </c>
      <c r="C80" s="291" t="str">
        <f>IFERROR('2 Cont RP'!B64/'2 Cont RP'!B50,"")</f>
        <v/>
      </c>
      <c r="D80" s="291" t="str">
        <f>IFERROR('2 Cont RP'!C64/'2 Cont RP'!C50,"")</f>
        <v/>
      </c>
      <c r="E80" s="291" t="str">
        <f>IFERROR('2 Cont RP'!D64/'2 Cont RP'!D50,"")</f>
        <v/>
      </c>
    </row>
    <row r="81" spans="1:12" s="25" customFormat="1" ht="15.75" x14ac:dyDescent="0.25">
      <c r="A81" s="296" t="s">
        <v>415</v>
      </c>
      <c r="B81" s="285" t="s">
        <v>416</v>
      </c>
      <c r="C81" s="291" t="str">
        <f>IFERROR('2 Cont RP'!B65/'2 Cont RP'!B50,"")</f>
        <v/>
      </c>
      <c r="D81" s="291" t="str">
        <f>IFERROR('2 Cont RP'!C65/'2 Cont RP'!C50,"")</f>
        <v/>
      </c>
      <c r="E81" s="291" t="str">
        <f>IFERROR('2 Cont RP'!D55/'2 Cont RP'!D50,"")</f>
        <v/>
      </c>
    </row>
    <row r="82" spans="1:12" s="303" customFormat="1" ht="15.75" x14ac:dyDescent="0.25">
      <c r="A82" s="304" t="s">
        <v>522</v>
      </c>
      <c r="B82" s="305" t="s">
        <v>519</v>
      </c>
      <c r="C82" s="306" t="str">
        <f>IFERROR('2 Cont RP'!B60/'2 Cont RP'!B50,"")</f>
        <v/>
      </c>
      <c r="D82" s="306" t="str">
        <f>IFERROR('2 Cont RP'!C60/'2 Cont RP'!C50,"")</f>
        <v/>
      </c>
      <c r="E82" s="306" t="str">
        <f>IFERROR('2 Cont RP'!D60/'2 Cont RP'!D50,"")</f>
        <v/>
      </c>
    </row>
    <row r="83" spans="1:12" s="227" customFormat="1" ht="33.75" customHeight="1" x14ac:dyDescent="0.25">
      <c r="A83" s="307" t="s">
        <v>525</v>
      </c>
      <c r="B83" s="285" t="s">
        <v>526</v>
      </c>
      <c r="C83" s="306" t="str">
        <f>IFERROR('2 Cont RP'!B71/'2 Cont RP'!B56,"")</f>
        <v/>
      </c>
      <c r="D83" s="306" t="str">
        <f>IFERROR('2 Cont RP'!C71/'2 Cont RP'!C56,"")</f>
        <v/>
      </c>
      <c r="E83" s="306" t="str">
        <f>IFERROR('2 Cont RP'!D71/'2 Cont RP'!D56,"")</f>
        <v/>
      </c>
      <c r="F83" s="232"/>
      <c r="G83" s="25"/>
      <c r="H83" s="25"/>
      <c r="I83" s="25"/>
      <c r="J83" s="25"/>
      <c r="K83" s="25"/>
      <c r="L83" s="25"/>
    </row>
    <row r="84" spans="1:12" s="227" customFormat="1" ht="15.75" x14ac:dyDescent="0.25">
      <c r="A84" s="241"/>
      <c r="B84" s="237"/>
      <c r="C84" s="232"/>
      <c r="D84" s="232"/>
      <c r="E84" s="232"/>
      <c r="F84" s="232"/>
      <c r="G84" s="25"/>
      <c r="H84" s="25"/>
      <c r="I84" s="25"/>
      <c r="J84" s="25"/>
      <c r="K84" s="25"/>
      <c r="L84" s="25"/>
    </row>
    <row r="85" spans="1:12" s="227" customFormat="1" ht="15.75" x14ac:dyDescent="0.25">
      <c r="A85" s="298" t="s">
        <v>418</v>
      </c>
      <c r="B85" s="285" t="s">
        <v>69</v>
      </c>
      <c r="C85" s="271" t="str">
        <f>C70</f>
        <v>N-2</v>
      </c>
      <c r="D85" s="271" t="str">
        <f t="shared" ref="D85:E85" si="6">D70</f>
        <v>N-1</v>
      </c>
      <c r="E85" s="271" t="str">
        <f t="shared" si="6"/>
        <v>N</v>
      </c>
      <c r="F85" s="25"/>
      <c r="G85" s="25"/>
      <c r="H85" s="25"/>
      <c r="I85" s="25"/>
      <c r="J85" s="25"/>
      <c r="K85" s="25"/>
      <c r="L85" s="25"/>
    </row>
    <row r="86" spans="1:12" s="227" customFormat="1" ht="15.75" x14ac:dyDescent="0.25">
      <c r="A86" s="296" t="s">
        <v>419</v>
      </c>
      <c r="B86" s="285" t="s">
        <v>420</v>
      </c>
      <c r="C86" s="291" t="str">
        <f>IFERROR('2 Cont RP'!B68/'2 Cont RP'!B66,"")</f>
        <v/>
      </c>
      <c r="D86" s="291" t="str">
        <f>IFERROR('2 Cont RP'!C68/'2 Cont RP'!C66,"")</f>
        <v/>
      </c>
      <c r="E86" s="291" t="str">
        <f>IFERROR('2 Cont RP'!D68/'2 Cont RP'!D66,"")</f>
        <v/>
      </c>
      <c r="F86" s="25"/>
      <c r="G86" s="25"/>
      <c r="H86" s="25"/>
      <c r="I86" s="25"/>
      <c r="J86" s="25"/>
      <c r="K86" s="25"/>
      <c r="L86" s="25"/>
    </row>
    <row r="87" spans="1:12" s="227" customFormat="1" ht="15.75" x14ac:dyDescent="0.25">
      <c r="A87" s="296" t="s">
        <v>477</v>
      </c>
      <c r="B87" s="285" t="s">
        <v>474</v>
      </c>
      <c r="C87" s="291" t="str">
        <f>IFERROR('2 Cont RP'!B67/'2 Cont RP'!B52,"")</f>
        <v/>
      </c>
      <c r="D87" s="291" t="str">
        <f>IFERROR('2 Cont RP'!C67/'2 Cont RP'!C52,"")</f>
        <v/>
      </c>
      <c r="E87" s="291" t="str">
        <f>IFERROR('2 Cont RP'!D67/'2 Cont RP'!D52,"")</f>
        <v/>
      </c>
      <c r="F87" s="25"/>
      <c r="G87" s="25"/>
      <c r="H87" s="25"/>
      <c r="I87" s="25"/>
      <c r="J87" s="25"/>
      <c r="K87" s="25"/>
      <c r="L87" s="25"/>
    </row>
    <row r="88" spans="1:12" s="227" customFormat="1" ht="15.75" x14ac:dyDescent="0.25">
      <c r="A88" s="296" t="s">
        <v>508</v>
      </c>
      <c r="B88" s="285" t="s">
        <v>473</v>
      </c>
      <c r="C88" s="291"/>
      <c r="D88" s="291"/>
      <c r="E88" s="291"/>
      <c r="F88" s="25"/>
      <c r="G88" s="25"/>
      <c r="H88" s="25"/>
      <c r="I88" s="25"/>
      <c r="J88" s="25"/>
      <c r="K88" s="25"/>
      <c r="L88" s="25"/>
    </row>
    <row r="89" spans="1:12" s="227" customFormat="1" ht="15.75" x14ac:dyDescent="0.25">
      <c r="A89" s="276" t="s">
        <v>509</v>
      </c>
      <c r="B89" s="285" t="s">
        <v>421</v>
      </c>
      <c r="C89" s="291" t="str">
        <f>IFERROR('2 Cont RP'!B69/'2 Cont RP'!B66,"")</f>
        <v/>
      </c>
      <c r="D89" s="291" t="str">
        <f>IFERROR('2 Cont RP'!C69/'2 Cont RP'!C66,"")</f>
        <v/>
      </c>
      <c r="E89" s="291" t="str">
        <f>IFERROR('2 Cont RP'!D69/'2 Cont RP'!D66,"")</f>
        <v/>
      </c>
      <c r="F89" s="25"/>
      <c r="G89" s="25"/>
      <c r="H89" s="25"/>
      <c r="I89" s="25"/>
      <c r="J89" s="25"/>
      <c r="K89" s="25"/>
      <c r="L89" s="25"/>
    </row>
    <row r="90" spans="1:12" s="227" customFormat="1" ht="15.75" x14ac:dyDescent="0.25">
      <c r="A90" s="276" t="s">
        <v>510</v>
      </c>
      <c r="B90" s="285" t="s">
        <v>422</v>
      </c>
      <c r="C90" s="291" t="str">
        <f>IFERROR('2 Cont RP'!B70/'2 Cont RP'!B66,"")</f>
        <v/>
      </c>
      <c r="D90" s="291" t="str">
        <f>IFERROR('2 Cont RP'!C70/'2 Cont RP'!C66,"")</f>
        <v/>
      </c>
      <c r="E90" s="291" t="str">
        <f>IFERROR('2 Cont RP'!D70/'2 Cont RP'!D66,"")</f>
        <v/>
      </c>
      <c r="F90" s="25"/>
      <c r="G90" s="25"/>
      <c r="H90" s="25"/>
      <c r="I90" s="25"/>
      <c r="J90" s="25"/>
      <c r="K90" s="25"/>
      <c r="L90" s="25"/>
    </row>
    <row r="91" spans="1:12" s="227" customFormat="1" ht="15.75" x14ac:dyDescent="0.25">
      <c r="A91" s="276" t="s">
        <v>500</v>
      </c>
      <c r="B91" s="285" t="s">
        <v>452</v>
      </c>
      <c r="C91" s="291" t="str">
        <f>IFERROR('2 Cont RP'!B71/'2 Cont RP'!B66,"")</f>
        <v/>
      </c>
      <c r="D91" s="291" t="str">
        <f>IFERROR('2 Cont RP'!C71/'2 Cont RP'!C66,"")</f>
        <v/>
      </c>
      <c r="E91" s="291" t="str">
        <f>IFERROR('2 Cont RP'!D71/'2 Cont RP'!D66,"")</f>
        <v/>
      </c>
      <c r="F91" s="25"/>
      <c r="G91" s="25"/>
      <c r="H91" s="25"/>
      <c r="I91" s="25"/>
      <c r="J91" s="25"/>
      <c r="K91" s="25"/>
      <c r="L91" s="25"/>
    </row>
    <row r="92" spans="1:12" s="227" customFormat="1" ht="31.5" x14ac:dyDescent="0.25">
      <c r="A92" s="276" t="s">
        <v>501</v>
      </c>
      <c r="B92" s="285" t="s">
        <v>503</v>
      </c>
      <c r="C92" s="291" t="str">
        <f>IFERROR('2 Cont RP'!B71/'2 Cont RP'!B54,"")</f>
        <v/>
      </c>
      <c r="D92" s="291" t="str">
        <f>IFERROR('2 Cont RP'!C71/'2 Cont RP'!C54,"")</f>
        <v/>
      </c>
      <c r="E92" s="291" t="str">
        <f>IFERROR('2 Cont RP'!D71/'2 Cont RP'!D54,"")</f>
        <v/>
      </c>
      <c r="F92" s="25"/>
      <c r="G92" s="25"/>
      <c r="H92" s="25"/>
      <c r="I92" s="25"/>
      <c r="J92" s="25"/>
      <c r="K92" s="25"/>
      <c r="L92" s="25"/>
    </row>
    <row r="93" spans="1:12" s="227" customFormat="1" ht="15.75" x14ac:dyDescent="0.25">
      <c r="A93" s="240"/>
      <c r="B93" s="235"/>
      <c r="C93" s="232"/>
      <c r="D93" s="232"/>
      <c r="E93" s="232"/>
      <c r="F93" s="25"/>
      <c r="G93" s="25"/>
      <c r="H93" s="25"/>
      <c r="I93" s="25"/>
      <c r="J93" s="25"/>
      <c r="K93" s="25"/>
      <c r="L93" s="25"/>
    </row>
    <row r="94" spans="1:12" s="227" customFormat="1" ht="15.75" x14ac:dyDescent="0.25">
      <c r="A94" s="296" t="s">
        <v>426</v>
      </c>
      <c r="B94" s="285"/>
      <c r="C94" s="274">
        <f>SUM(C95:C98)</f>
        <v>0</v>
      </c>
      <c r="D94" s="274">
        <f t="shared" ref="D94:E94" si="7">SUM(D95:D98)</f>
        <v>0</v>
      </c>
      <c r="E94" s="274">
        <f t="shared" si="7"/>
        <v>0</v>
      </c>
      <c r="F94" s="25"/>
      <c r="G94" s="25"/>
      <c r="H94" s="25"/>
      <c r="I94" s="25"/>
      <c r="J94" s="25"/>
      <c r="K94" s="25"/>
      <c r="L94" s="25"/>
    </row>
    <row r="95" spans="1:12" s="50" customFormat="1" ht="12.75" x14ac:dyDescent="0.2">
      <c r="A95" s="301" t="s">
        <v>427</v>
      </c>
      <c r="B95" s="299"/>
      <c r="C95" s="300">
        <f>'2 Cont RP'!B74</f>
        <v>0</v>
      </c>
      <c r="D95" s="300">
        <f>'2 Cont RP'!C74</f>
        <v>0</v>
      </c>
      <c r="E95" s="300">
        <f>'2 Cont RP'!D74</f>
        <v>0</v>
      </c>
      <c r="F95" s="54"/>
      <c r="G95" s="54"/>
      <c r="H95" s="54"/>
      <c r="I95" s="54"/>
      <c r="J95" s="54"/>
      <c r="K95" s="54"/>
      <c r="L95" s="54"/>
    </row>
    <row r="96" spans="1:12" s="50" customFormat="1" ht="12.75" x14ac:dyDescent="0.2">
      <c r="A96" s="301" t="s">
        <v>428</v>
      </c>
      <c r="B96" s="299"/>
      <c r="C96" s="300">
        <f>'2 Cont RP'!B75</f>
        <v>0</v>
      </c>
      <c r="D96" s="300">
        <f>'2 Cont RP'!C75</f>
        <v>0</v>
      </c>
      <c r="E96" s="300">
        <f>'2 Cont RP'!D75</f>
        <v>0</v>
      </c>
      <c r="F96" s="54"/>
      <c r="G96" s="54"/>
      <c r="H96" s="54"/>
      <c r="I96" s="54"/>
      <c r="J96" s="54"/>
      <c r="K96" s="54"/>
      <c r="L96" s="54"/>
    </row>
    <row r="97" spans="1:12" s="50" customFormat="1" ht="12.75" x14ac:dyDescent="0.2">
      <c r="A97" s="301" t="s">
        <v>429</v>
      </c>
      <c r="B97" s="299"/>
      <c r="C97" s="300">
        <f>'2 Cont RP'!B76</f>
        <v>0</v>
      </c>
      <c r="D97" s="300">
        <f>'2 Cont RP'!C76</f>
        <v>0</v>
      </c>
      <c r="E97" s="300">
        <f>'2 Cont RP'!D76</f>
        <v>0</v>
      </c>
      <c r="F97" s="54"/>
      <c r="G97" s="54"/>
      <c r="H97" s="54"/>
      <c r="I97" s="54"/>
      <c r="J97" s="54"/>
      <c r="K97" s="54"/>
      <c r="L97" s="54"/>
    </row>
    <row r="98" spans="1:12" s="50" customFormat="1" ht="12.75" x14ac:dyDescent="0.2">
      <c r="A98" s="301" t="s">
        <v>430</v>
      </c>
      <c r="B98" s="299"/>
      <c r="C98" s="300">
        <f>'2 Cont RP'!B77</f>
        <v>0</v>
      </c>
      <c r="D98" s="300">
        <f>'2 Cont RP'!C77</f>
        <v>0</v>
      </c>
      <c r="E98" s="300">
        <f>'2 Cont RP'!D77</f>
        <v>0</v>
      </c>
      <c r="F98" s="54"/>
      <c r="G98" s="54"/>
      <c r="H98" s="54"/>
      <c r="I98" s="54"/>
      <c r="J98" s="54"/>
      <c r="K98" s="54"/>
      <c r="L98" s="54"/>
    </row>
    <row r="99" spans="1:12" s="227" customFormat="1" ht="15.75" x14ac:dyDescent="0.25">
      <c r="A99" s="296" t="s">
        <v>431</v>
      </c>
      <c r="B99" s="285"/>
      <c r="C99" s="274">
        <f>SUM(C100:C104)</f>
        <v>0</v>
      </c>
      <c r="D99" s="274">
        <f t="shared" ref="D99:E99" si="8">SUM(D100:D104)</f>
        <v>0</v>
      </c>
      <c r="E99" s="274">
        <f t="shared" si="8"/>
        <v>0</v>
      </c>
      <c r="F99" s="25"/>
      <c r="G99" s="25"/>
      <c r="H99" s="25"/>
      <c r="I99" s="25"/>
      <c r="J99" s="25"/>
      <c r="K99" s="25"/>
      <c r="L99" s="25"/>
    </row>
    <row r="100" spans="1:12" s="50" customFormat="1" ht="12.75" x14ac:dyDescent="0.2">
      <c r="A100" s="301" t="s">
        <v>432</v>
      </c>
      <c r="B100" s="299"/>
      <c r="C100" s="300">
        <f>'2 Cont RP'!B79</f>
        <v>0</v>
      </c>
      <c r="D100" s="300">
        <f>'2 Cont RP'!C79</f>
        <v>0</v>
      </c>
      <c r="E100" s="300">
        <f>'2 Cont RP'!D79</f>
        <v>0</v>
      </c>
      <c r="F100" s="54"/>
      <c r="G100" s="54"/>
      <c r="H100" s="54"/>
      <c r="I100" s="54"/>
      <c r="J100" s="54"/>
      <c r="K100" s="54"/>
      <c r="L100" s="54"/>
    </row>
    <row r="101" spans="1:12" s="50" customFormat="1" ht="12.75" x14ac:dyDescent="0.2">
      <c r="A101" s="301" t="s">
        <v>433</v>
      </c>
      <c r="B101" s="299"/>
      <c r="C101" s="300">
        <f>'2 Cont RP'!B80</f>
        <v>0</v>
      </c>
      <c r="D101" s="300">
        <f>'2 Cont RP'!C80</f>
        <v>0</v>
      </c>
      <c r="E101" s="300">
        <f>'2 Cont RP'!D80</f>
        <v>0</v>
      </c>
      <c r="F101" s="54"/>
      <c r="G101" s="54"/>
      <c r="H101" s="54"/>
      <c r="I101" s="54"/>
      <c r="J101" s="54"/>
      <c r="K101" s="54"/>
      <c r="L101" s="54"/>
    </row>
    <row r="102" spans="1:12" s="50" customFormat="1" ht="12.75" x14ac:dyDescent="0.2">
      <c r="A102" s="301" t="s">
        <v>434</v>
      </c>
      <c r="B102" s="299"/>
      <c r="C102" s="300">
        <f>'2 Cont RP'!B82</f>
        <v>0</v>
      </c>
      <c r="D102" s="300">
        <f>'2 Cont RP'!C82</f>
        <v>0</v>
      </c>
      <c r="E102" s="300">
        <f>'2 Cont RP'!D82</f>
        <v>0</v>
      </c>
      <c r="F102" s="54"/>
      <c r="G102" s="54"/>
      <c r="H102" s="54"/>
      <c r="I102" s="54"/>
      <c r="J102" s="54"/>
      <c r="K102" s="54"/>
      <c r="L102" s="54"/>
    </row>
    <row r="103" spans="1:12" s="50" customFormat="1" ht="12.75" x14ac:dyDescent="0.2">
      <c r="A103" s="301" t="s">
        <v>435</v>
      </c>
      <c r="B103" s="299"/>
      <c r="C103" s="300">
        <f>'2 Cont RP'!B83</f>
        <v>0</v>
      </c>
      <c r="D103" s="300">
        <f>'2 Cont RP'!C83</f>
        <v>0</v>
      </c>
      <c r="E103" s="300">
        <f>'2 Cont RP'!D83</f>
        <v>0</v>
      </c>
      <c r="F103" s="54"/>
      <c r="G103" s="54"/>
      <c r="H103" s="54"/>
      <c r="I103" s="54"/>
      <c r="J103" s="54"/>
      <c r="K103" s="54"/>
      <c r="L103" s="54"/>
    </row>
    <row r="104" spans="1:12" s="50" customFormat="1" ht="12.75" x14ac:dyDescent="0.2">
      <c r="A104" s="301" t="s">
        <v>436</v>
      </c>
      <c r="B104" s="299"/>
      <c r="C104" s="300">
        <f>'2 Cont RP'!B84</f>
        <v>0</v>
      </c>
      <c r="D104" s="300">
        <f>'2 Cont RP'!C84</f>
        <v>0</v>
      </c>
      <c r="E104" s="300">
        <f>'2 Cont RP'!D84</f>
        <v>0</v>
      </c>
      <c r="F104" s="54"/>
      <c r="G104" s="54"/>
      <c r="H104" s="54"/>
      <c r="I104" s="54"/>
      <c r="J104" s="54"/>
      <c r="K104" s="54"/>
      <c r="L104" s="54"/>
    </row>
    <row r="105" spans="1:12" ht="15.75" x14ac:dyDescent="0.2">
      <c r="A105" s="54"/>
      <c r="B105" s="235"/>
      <c r="C105" s="54"/>
      <c r="D105" s="54"/>
      <c r="E105" s="54"/>
      <c r="F105" s="26"/>
      <c r="G105" s="26"/>
      <c r="H105" s="26"/>
      <c r="I105" s="26"/>
      <c r="J105" s="26"/>
      <c r="K105" s="26"/>
      <c r="L105" s="26"/>
    </row>
    <row r="106" spans="1:12" ht="15.75" x14ac:dyDescent="0.2">
      <c r="A106" s="54"/>
      <c r="B106" s="235"/>
      <c r="C106" s="54"/>
      <c r="D106" s="54"/>
      <c r="E106" s="54"/>
      <c r="F106" s="26"/>
      <c r="G106" s="26"/>
      <c r="H106" s="26"/>
      <c r="I106" s="26"/>
      <c r="J106" s="26"/>
      <c r="K106" s="26"/>
      <c r="L106" s="26"/>
    </row>
    <row r="107" spans="1:12" ht="15.75" x14ac:dyDescent="0.2">
      <c r="A107" s="54"/>
      <c r="B107" s="235"/>
      <c r="C107" s="54"/>
      <c r="D107" s="54"/>
      <c r="E107" s="54"/>
      <c r="F107" s="26"/>
      <c r="G107" s="26"/>
      <c r="H107" s="26"/>
      <c r="I107" s="26"/>
      <c r="J107" s="26"/>
      <c r="K107" s="26"/>
      <c r="L107" s="26"/>
    </row>
    <row r="108" spans="1:12" ht="15.75" x14ac:dyDescent="0.2">
      <c r="A108" s="54"/>
      <c r="B108" s="235"/>
      <c r="C108" s="54"/>
      <c r="D108" s="54"/>
      <c r="E108" s="54"/>
      <c r="F108" s="26"/>
      <c r="G108" s="26"/>
      <c r="H108" s="26"/>
      <c r="I108" s="26"/>
      <c r="J108" s="26"/>
      <c r="K108" s="26"/>
      <c r="L108" s="26"/>
    </row>
    <row r="109" spans="1:12" ht="15.75" x14ac:dyDescent="0.2">
      <c r="A109" s="54"/>
      <c r="B109" s="235"/>
      <c r="C109" s="54"/>
      <c r="D109" s="54"/>
      <c r="E109" s="54"/>
      <c r="F109" s="26"/>
      <c r="G109" s="26"/>
      <c r="H109" s="26"/>
      <c r="I109" s="26"/>
      <c r="J109" s="26"/>
      <c r="K109" s="26"/>
      <c r="L109" s="26"/>
    </row>
    <row r="110" spans="1:12" ht="15.75" x14ac:dyDescent="0.2">
      <c r="A110" s="54"/>
      <c r="B110" s="235"/>
      <c r="C110" s="54"/>
      <c r="D110" s="54"/>
      <c r="E110" s="54"/>
      <c r="F110" s="26"/>
      <c r="G110" s="26"/>
      <c r="H110" s="26"/>
      <c r="I110" s="26"/>
      <c r="J110" s="26"/>
      <c r="K110" s="26"/>
      <c r="L110" s="26"/>
    </row>
    <row r="111" spans="1:12" ht="15.75" x14ac:dyDescent="0.2">
      <c r="A111" s="54"/>
      <c r="B111" s="235"/>
      <c r="C111" s="54"/>
      <c r="D111" s="54"/>
      <c r="E111" s="54"/>
      <c r="F111" s="26"/>
      <c r="G111" s="26"/>
      <c r="H111" s="26"/>
      <c r="I111" s="26"/>
      <c r="J111" s="26"/>
      <c r="K111" s="26"/>
      <c r="L111" s="26"/>
    </row>
    <row r="112" spans="1:12" ht="15.75" x14ac:dyDescent="0.2">
      <c r="A112" s="54"/>
      <c r="B112" s="235"/>
      <c r="C112" s="54"/>
      <c r="D112" s="54"/>
      <c r="E112" s="54"/>
      <c r="F112" s="26"/>
      <c r="G112" s="26"/>
      <c r="H112" s="26"/>
      <c r="I112" s="26"/>
      <c r="J112" s="26"/>
      <c r="K112" s="26"/>
      <c r="L112" s="26"/>
    </row>
    <row r="113" spans="1:12" ht="15.75" x14ac:dyDescent="0.2">
      <c r="A113" s="54"/>
      <c r="B113" s="235"/>
      <c r="C113" s="54"/>
      <c r="D113" s="54"/>
      <c r="E113" s="54"/>
      <c r="F113" s="26"/>
      <c r="G113" s="26"/>
      <c r="H113" s="26"/>
      <c r="I113" s="26"/>
      <c r="J113" s="26"/>
      <c r="K113" s="26"/>
      <c r="L113" s="26"/>
    </row>
    <row r="114" spans="1:12" ht="15.75" x14ac:dyDescent="0.2">
      <c r="A114" s="54"/>
      <c r="B114" s="235"/>
      <c r="C114" s="54"/>
      <c r="D114" s="54"/>
      <c r="E114" s="54"/>
      <c r="F114" s="26"/>
      <c r="G114" s="26"/>
      <c r="H114" s="26"/>
      <c r="I114" s="26"/>
      <c r="J114" s="26"/>
      <c r="K114" s="26"/>
      <c r="L114" s="26"/>
    </row>
    <row r="115" spans="1:12" ht="15.75" x14ac:dyDescent="0.2">
      <c r="A115" s="54"/>
      <c r="B115" s="235"/>
      <c r="C115" s="54"/>
      <c r="D115" s="54"/>
      <c r="E115" s="54"/>
      <c r="F115" s="26"/>
      <c r="G115" s="26"/>
      <c r="H115" s="26"/>
      <c r="I115" s="26"/>
      <c r="J115" s="26"/>
      <c r="K115" s="26"/>
      <c r="L115" s="26"/>
    </row>
    <row r="116" spans="1:12" ht="15.75" x14ac:dyDescent="0.2">
      <c r="A116" s="54"/>
      <c r="B116" s="235"/>
      <c r="C116" s="54"/>
      <c r="D116" s="54"/>
      <c r="E116" s="54"/>
      <c r="F116" s="26"/>
      <c r="G116" s="26"/>
      <c r="H116" s="26"/>
      <c r="I116" s="26"/>
      <c r="J116" s="26"/>
      <c r="K116" s="26"/>
      <c r="L116" s="26"/>
    </row>
    <row r="117" spans="1:12" ht="15.75" x14ac:dyDescent="0.2">
      <c r="A117" s="54"/>
      <c r="B117" s="235"/>
      <c r="C117" s="54"/>
      <c r="D117" s="54"/>
      <c r="E117" s="54"/>
      <c r="F117" s="26"/>
      <c r="G117" s="26"/>
      <c r="H117" s="26"/>
      <c r="I117" s="26"/>
      <c r="J117" s="26"/>
      <c r="K117" s="26"/>
      <c r="L117" s="26"/>
    </row>
    <row r="118" spans="1:12" ht="15.75" x14ac:dyDescent="0.2">
      <c r="A118" s="54"/>
      <c r="B118" s="235"/>
      <c r="C118" s="54"/>
      <c r="D118" s="54"/>
      <c r="E118" s="54"/>
      <c r="F118" s="26"/>
      <c r="G118" s="26"/>
      <c r="H118" s="26"/>
      <c r="I118" s="26"/>
      <c r="J118" s="26"/>
      <c r="K118" s="26"/>
      <c r="L118" s="26"/>
    </row>
    <row r="119" spans="1:12" ht="15.75" x14ac:dyDescent="0.2">
      <c r="A119" s="54"/>
      <c r="B119" s="235"/>
      <c r="C119" s="54"/>
      <c r="D119" s="54"/>
      <c r="E119" s="54"/>
      <c r="F119" s="26"/>
      <c r="G119" s="26"/>
      <c r="H119" s="26"/>
      <c r="I119" s="26"/>
      <c r="J119" s="26"/>
      <c r="K119" s="26"/>
      <c r="L119" s="26"/>
    </row>
    <row r="120" spans="1:12" ht="15.75" x14ac:dyDescent="0.2">
      <c r="A120" s="54"/>
      <c r="B120" s="235"/>
      <c r="C120" s="54"/>
      <c r="D120" s="54"/>
      <c r="E120" s="54"/>
      <c r="F120" s="26"/>
      <c r="G120" s="26"/>
      <c r="H120" s="26"/>
      <c r="I120" s="26"/>
      <c r="J120" s="26"/>
      <c r="K120" s="26"/>
      <c r="L120" s="26"/>
    </row>
    <row r="121" spans="1:12" ht="15.75" x14ac:dyDescent="0.2">
      <c r="A121" s="54"/>
      <c r="B121" s="235"/>
      <c r="C121" s="54"/>
      <c r="D121" s="54"/>
      <c r="E121" s="54"/>
      <c r="F121" s="26"/>
      <c r="G121" s="26"/>
      <c r="H121" s="26"/>
      <c r="I121" s="26"/>
      <c r="J121" s="26"/>
      <c r="K121" s="26"/>
      <c r="L121" s="26"/>
    </row>
    <row r="122" spans="1:12" ht="15.75" x14ac:dyDescent="0.2">
      <c r="A122" s="54"/>
      <c r="B122" s="235"/>
      <c r="C122" s="54"/>
      <c r="D122" s="54"/>
      <c r="E122" s="54"/>
      <c r="F122" s="26"/>
      <c r="G122" s="26"/>
      <c r="H122" s="26"/>
      <c r="I122" s="26"/>
      <c r="J122" s="26"/>
      <c r="K122" s="26"/>
      <c r="L122" s="26"/>
    </row>
    <row r="123" spans="1:12" ht="15.75" x14ac:dyDescent="0.2">
      <c r="A123" s="54"/>
      <c r="B123" s="235"/>
      <c r="C123" s="54"/>
      <c r="D123" s="54"/>
      <c r="E123" s="54"/>
      <c r="F123" s="26"/>
      <c r="G123" s="26"/>
      <c r="H123" s="26"/>
      <c r="I123" s="26"/>
      <c r="J123" s="26"/>
      <c r="K123" s="26"/>
      <c r="L123" s="26"/>
    </row>
    <row r="124" spans="1:12" ht="15.75" x14ac:dyDescent="0.2">
      <c r="A124" s="54"/>
      <c r="B124" s="235"/>
      <c r="C124" s="54"/>
      <c r="D124" s="54"/>
      <c r="E124" s="54"/>
      <c r="F124" s="26"/>
      <c r="G124" s="26"/>
      <c r="H124" s="26"/>
      <c r="I124" s="26"/>
      <c r="J124" s="26"/>
      <c r="K124" s="26"/>
      <c r="L124" s="26"/>
    </row>
    <row r="125" spans="1:12" ht="15.75" x14ac:dyDescent="0.2">
      <c r="A125" s="54"/>
      <c r="B125" s="235"/>
      <c r="C125" s="54"/>
      <c r="D125" s="54"/>
      <c r="E125" s="54"/>
      <c r="F125" s="26"/>
      <c r="G125" s="26"/>
      <c r="H125" s="26"/>
      <c r="I125" s="26"/>
      <c r="J125" s="26"/>
      <c r="K125" s="26"/>
      <c r="L125" s="26"/>
    </row>
    <row r="126" spans="1:12" ht="15.75" x14ac:dyDescent="0.2">
      <c r="A126" s="54"/>
      <c r="B126" s="235"/>
      <c r="C126" s="54"/>
      <c r="D126" s="54"/>
      <c r="E126" s="54"/>
      <c r="F126" s="26"/>
      <c r="G126" s="26"/>
      <c r="H126" s="26"/>
      <c r="I126" s="26"/>
      <c r="J126" s="26"/>
      <c r="K126" s="26"/>
      <c r="L126" s="26"/>
    </row>
    <row r="127" spans="1:12" ht="15.75" x14ac:dyDescent="0.2">
      <c r="A127" s="54"/>
      <c r="B127" s="235"/>
      <c r="C127" s="54"/>
      <c r="D127" s="54"/>
      <c r="E127" s="54"/>
      <c r="F127" s="26"/>
      <c r="G127" s="26"/>
      <c r="H127" s="26"/>
      <c r="I127" s="26"/>
      <c r="J127" s="26"/>
      <c r="K127" s="26"/>
      <c r="L127" s="26"/>
    </row>
    <row r="128" spans="1:12" ht="15.75" x14ac:dyDescent="0.2">
      <c r="A128" s="54"/>
      <c r="B128" s="235"/>
      <c r="C128" s="54"/>
      <c r="D128" s="54"/>
      <c r="E128" s="54"/>
      <c r="F128" s="26"/>
      <c r="G128" s="26"/>
      <c r="H128" s="26"/>
      <c r="I128" s="26"/>
      <c r="J128" s="26"/>
      <c r="K128" s="26"/>
      <c r="L128" s="26"/>
    </row>
    <row r="129" spans="1:12" ht="15.75" x14ac:dyDescent="0.2">
      <c r="A129" s="54"/>
      <c r="B129" s="235"/>
      <c r="C129" s="54"/>
      <c r="D129" s="54"/>
      <c r="E129" s="54"/>
      <c r="F129" s="26"/>
      <c r="G129" s="26"/>
      <c r="H129" s="26"/>
      <c r="I129" s="26"/>
      <c r="J129" s="26"/>
      <c r="K129" s="26"/>
      <c r="L129" s="26"/>
    </row>
    <row r="130" spans="1:12" ht="15.75" x14ac:dyDescent="0.2">
      <c r="A130" s="54"/>
      <c r="B130" s="235"/>
      <c r="C130" s="54"/>
      <c r="D130" s="54"/>
      <c r="E130" s="54"/>
      <c r="F130" s="26"/>
      <c r="G130" s="26"/>
      <c r="H130" s="26"/>
      <c r="I130" s="26"/>
      <c r="J130" s="26"/>
      <c r="K130" s="26"/>
      <c r="L130" s="26"/>
    </row>
    <row r="131" spans="1:12" ht="15.75" x14ac:dyDescent="0.2">
      <c r="A131" s="54"/>
      <c r="B131" s="235"/>
      <c r="C131" s="54"/>
      <c r="D131" s="54"/>
      <c r="E131" s="54"/>
      <c r="F131" s="26"/>
      <c r="G131" s="26"/>
      <c r="H131" s="26"/>
      <c r="I131" s="26"/>
      <c r="J131" s="26"/>
      <c r="K131" s="26"/>
      <c r="L131" s="26"/>
    </row>
    <row r="132" spans="1:12" ht="15.75" x14ac:dyDescent="0.2">
      <c r="A132" s="54"/>
      <c r="B132" s="235"/>
      <c r="C132" s="54"/>
      <c r="D132" s="54"/>
      <c r="E132" s="54"/>
      <c r="F132" s="26"/>
      <c r="G132" s="26"/>
      <c r="H132" s="26"/>
      <c r="I132" s="26"/>
      <c r="J132" s="26"/>
      <c r="K132" s="26"/>
      <c r="L132" s="26"/>
    </row>
    <row r="133" spans="1:12" ht="15.75" x14ac:dyDescent="0.2">
      <c r="A133" s="54"/>
      <c r="B133" s="235"/>
      <c r="C133" s="54"/>
      <c r="D133" s="54"/>
      <c r="E133" s="54"/>
      <c r="F133" s="26"/>
      <c r="G133" s="26"/>
      <c r="H133" s="26"/>
      <c r="I133" s="26"/>
      <c r="J133" s="26"/>
      <c r="K133" s="26"/>
      <c r="L133" s="26"/>
    </row>
    <row r="134" spans="1:12" ht="15.75" x14ac:dyDescent="0.2">
      <c r="A134" s="54"/>
      <c r="B134" s="235"/>
      <c r="C134" s="54"/>
      <c r="D134" s="54"/>
      <c r="E134" s="54"/>
      <c r="F134" s="26"/>
      <c r="G134" s="26"/>
      <c r="H134" s="26"/>
      <c r="I134" s="26"/>
      <c r="J134" s="26"/>
      <c r="K134" s="26"/>
      <c r="L134" s="26"/>
    </row>
    <row r="135" spans="1:12" ht="15.75" x14ac:dyDescent="0.2">
      <c r="A135" s="54"/>
      <c r="B135" s="235"/>
      <c r="C135" s="54"/>
      <c r="D135" s="54"/>
      <c r="E135" s="54"/>
      <c r="F135" s="26"/>
      <c r="G135" s="26"/>
      <c r="H135" s="26"/>
      <c r="I135" s="26"/>
      <c r="J135" s="26"/>
      <c r="K135" s="26"/>
      <c r="L135" s="26"/>
    </row>
    <row r="136" spans="1:12" ht="15.75" x14ac:dyDescent="0.2">
      <c r="A136" s="54"/>
      <c r="B136" s="235"/>
      <c r="C136" s="54"/>
      <c r="D136" s="54"/>
      <c r="E136" s="54"/>
      <c r="F136" s="26"/>
      <c r="G136" s="26"/>
      <c r="H136" s="26"/>
      <c r="I136" s="26"/>
      <c r="J136" s="26"/>
      <c r="K136" s="26"/>
      <c r="L136" s="26"/>
    </row>
    <row r="137" spans="1:12" ht="15.75" x14ac:dyDescent="0.2">
      <c r="A137" s="54"/>
      <c r="B137" s="235"/>
      <c r="C137" s="54"/>
      <c r="D137" s="54"/>
      <c r="E137" s="54"/>
      <c r="F137" s="26"/>
      <c r="G137" s="26"/>
      <c r="H137" s="26"/>
      <c r="I137" s="26"/>
      <c r="J137" s="26"/>
      <c r="K137" s="26"/>
      <c r="L137" s="26"/>
    </row>
    <row r="138" spans="1:12" ht="15.75" x14ac:dyDescent="0.2">
      <c r="A138" s="54"/>
      <c r="B138" s="235"/>
      <c r="C138" s="54"/>
      <c r="D138" s="54"/>
      <c r="E138" s="54"/>
      <c r="F138" s="26"/>
      <c r="G138" s="26"/>
      <c r="H138" s="26"/>
      <c r="I138" s="26"/>
      <c r="J138" s="26"/>
      <c r="K138" s="26"/>
      <c r="L138" s="26"/>
    </row>
    <row r="139" spans="1:12" ht="15.75" x14ac:dyDescent="0.2">
      <c r="A139" s="54"/>
      <c r="B139" s="235"/>
      <c r="C139" s="54"/>
      <c r="D139" s="54"/>
      <c r="E139" s="54"/>
      <c r="F139" s="26"/>
      <c r="G139" s="26"/>
      <c r="H139" s="26"/>
      <c r="I139" s="26"/>
      <c r="J139" s="26"/>
      <c r="K139" s="26"/>
      <c r="L139" s="26"/>
    </row>
    <row r="140" spans="1:12" ht="15.75" x14ac:dyDescent="0.2">
      <c r="A140" s="54"/>
      <c r="B140" s="235"/>
      <c r="C140" s="54"/>
      <c r="D140" s="54"/>
      <c r="E140" s="54"/>
      <c r="F140" s="26"/>
      <c r="G140" s="26"/>
      <c r="H140" s="26"/>
      <c r="I140" s="26"/>
      <c r="J140" s="26"/>
      <c r="K140" s="26"/>
      <c r="L140" s="26"/>
    </row>
    <row r="141" spans="1:12" ht="15.75" x14ac:dyDescent="0.2">
      <c r="A141" s="54"/>
      <c r="B141" s="235"/>
      <c r="C141" s="54"/>
      <c r="D141" s="54"/>
      <c r="E141" s="54"/>
      <c r="F141" s="26"/>
      <c r="G141" s="26"/>
      <c r="H141" s="26"/>
      <c r="I141" s="26"/>
      <c r="J141" s="26"/>
      <c r="K141" s="26"/>
      <c r="L141" s="26"/>
    </row>
    <row r="142" spans="1:12" ht="15.75" x14ac:dyDescent="0.2">
      <c r="A142" s="54"/>
      <c r="B142" s="235"/>
      <c r="C142" s="54"/>
      <c r="D142" s="54"/>
      <c r="E142" s="54"/>
      <c r="F142" s="26"/>
      <c r="G142" s="26"/>
      <c r="H142" s="26"/>
      <c r="I142" s="26"/>
      <c r="J142" s="26"/>
      <c r="K142" s="26"/>
      <c r="L142" s="26"/>
    </row>
    <row r="143" spans="1:12" ht="15.75" x14ac:dyDescent="0.2">
      <c r="A143" s="54"/>
      <c r="B143" s="235"/>
      <c r="C143" s="54"/>
      <c r="D143" s="54"/>
      <c r="E143" s="54"/>
      <c r="F143" s="26"/>
      <c r="G143" s="26"/>
      <c r="H143" s="26"/>
      <c r="I143" s="26"/>
      <c r="J143" s="26"/>
      <c r="K143" s="26"/>
      <c r="L143" s="26"/>
    </row>
    <row r="144" spans="1:12" ht="15.75" x14ac:dyDescent="0.2">
      <c r="A144" s="54"/>
      <c r="B144" s="235"/>
      <c r="C144" s="54"/>
      <c r="D144" s="54"/>
      <c r="E144" s="54"/>
      <c r="F144" s="26"/>
      <c r="G144" s="26"/>
      <c r="H144" s="26"/>
      <c r="I144" s="26"/>
      <c r="J144" s="26"/>
      <c r="K144" s="26"/>
      <c r="L144" s="26"/>
    </row>
    <row r="145" spans="1:12" ht="15.75" x14ac:dyDescent="0.2">
      <c r="A145" s="54"/>
      <c r="B145" s="235"/>
      <c r="C145" s="54"/>
      <c r="D145" s="54"/>
      <c r="E145" s="54"/>
      <c r="F145" s="26"/>
      <c r="G145" s="26"/>
      <c r="H145" s="26"/>
      <c r="I145" s="26"/>
      <c r="J145" s="26"/>
      <c r="K145" s="26"/>
      <c r="L145" s="26"/>
    </row>
    <row r="146" spans="1:12" ht="15.75" x14ac:dyDescent="0.2">
      <c r="A146" s="54"/>
      <c r="B146" s="235"/>
      <c r="C146" s="54"/>
      <c r="D146" s="54"/>
      <c r="E146" s="54"/>
      <c r="F146" s="26"/>
      <c r="G146" s="26"/>
      <c r="H146" s="26"/>
      <c r="I146" s="26"/>
      <c r="J146" s="26"/>
      <c r="K146" s="26"/>
      <c r="L146" s="26"/>
    </row>
    <row r="147" spans="1:12" ht="15.75" x14ac:dyDescent="0.2">
      <c r="A147" s="54"/>
      <c r="B147" s="235"/>
      <c r="C147" s="54"/>
      <c r="D147" s="54"/>
      <c r="E147" s="54"/>
      <c r="F147" s="26"/>
      <c r="G147" s="26"/>
      <c r="H147" s="26"/>
      <c r="I147" s="26"/>
      <c r="J147" s="26"/>
      <c r="K147" s="26"/>
      <c r="L147" s="26"/>
    </row>
    <row r="148" spans="1:12" ht="15.75" x14ac:dyDescent="0.2">
      <c r="A148" s="54"/>
      <c r="B148" s="235"/>
      <c r="C148" s="54"/>
      <c r="D148" s="54"/>
      <c r="E148" s="54"/>
      <c r="F148" s="26"/>
      <c r="G148" s="26"/>
      <c r="H148" s="26"/>
      <c r="I148" s="26"/>
      <c r="J148" s="26"/>
      <c r="K148" s="26"/>
      <c r="L148" s="26"/>
    </row>
    <row r="149" spans="1:12" ht="15.75" x14ac:dyDescent="0.2">
      <c r="A149" s="54"/>
      <c r="B149" s="235"/>
      <c r="C149" s="54"/>
      <c r="D149" s="54"/>
      <c r="E149" s="54"/>
      <c r="F149" s="26"/>
      <c r="G149" s="26"/>
      <c r="H149" s="26"/>
      <c r="I149" s="26"/>
      <c r="J149" s="26"/>
      <c r="K149" s="26"/>
      <c r="L149" s="26"/>
    </row>
    <row r="150" spans="1:12" ht="15.75" x14ac:dyDescent="0.2">
      <c r="A150" s="54"/>
      <c r="B150" s="235"/>
      <c r="C150" s="54"/>
      <c r="D150" s="54"/>
      <c r="E150" s="54"/>
      <c r="F150" s="26"/>
      <c r="G150" s="26"/>
      <c r="H150" s="26"/>
      <c r="I150" s="26"/>
      <c r="J150" s="26"/>
      <c r="K150" s="26"/>
      <c r="L150" s="26"/>
    </row>
    <row r="151" spans="1:12" ht="15.75" x14ac:dyDescent="0.2">
      <c r="A151" s="54"/>
      <c r="B151" s="235"/>
      <c r="C151" s="54"/>
      <c r="D151" s="54"/>
      <c r="E151" s="54"/>
      <c r="F151" s="26"/>
      <c r="G151" s="26"/>
      <c r="H151" s="26"/>
      <c r="I151" s="26"/>
      <c r="J151" s="26"/>
      <c r="K151" s="26"/>
      <c r="L151" s="26"/>
    </row>
    <row r="152" spans="1:12" ht="15.75" x14ac:dyDescent="0.2">
      <c r="A152" s="54"/>
      <c r="B152" s="235"/>
      <c r="C152" s="54"/>
      <c r="D152" s="54"/>
      <c r="E152" s="54"/>
      <c r="F152" s="26"/>
      <c r="G152" s="26"/>
      <c r="H152" s="26"/>
      <c r="I152" s="26"/>
      <c r="J152" s="26"/>
      <c r="K152" s="26"/>
      <c r="L152" s="26"/>
    </row>
    <row r="153" spans="1:12" ht="15.75" x14ac:dyDescent="0.2">
      <c r="A153" s="54"/>
      <c r="B153" s="235"/>
      <c r="C153" s="54"/>
      <c r="D153" s="54"/>
      <c r="E153" s="54"/>
      <c r="F153" s="26"/>
      <c r="G153" s="26"/>
      <c r="H153" s="26"/>
      <c r="I153" s="26"/>
      <c r="J153" s="26"/>
      <c r="K153" s="26"/>
      <c r="L153" s="26"/>
    </row>
    <row r="154" spans="1:12" ht="15.75" x14ac:dyDescent="0.2">
      <c r="A154" s="54"/>
      <c r="B154" s="235"/>
      <c r="C154" s="54"/>
      <c r="D154" s="54"/>
      <c r="E154" s="54"/>
      <c r="F154" s="26"/>
      <c r="G154" s="26"/>
      <c r="H154" s="26"/>
      <c r="I154" s="26"/>
      <c r="J154" s="26"/>
      <c r="K154" s="26"/>
      <c r="L154" s="26"/>
    </row>
    <row r="155" spans="1:12" ht="15.75" x14ac:dyDescent="0.2">
      <c r="A155" s="54"/>
      <c r="B155" s="235"/>
      <c r="C155" s="54"/>
      <c r="D155" s="54"/>
      <c r="E155" s="54"/>
      <c r="F155" s="26"/>
      <c r="G155" s="26"/>
      <c r="H155" s="26"/>
      <c r="I155" s="26"/>
      <c r="J155" s="26"/>
      <c r="K155" s="26"/>
      <c r="L155" s="26"/>
    </row>
    <row r="156" spans="1:12" ht="15.75" x14ac:dyDescent="0.2">
      <c r="A156" s="54"/>
      <c r="B156" s="235"/>
      <c r="C156" s="54"/>
      <c r="D156" s="54"/>
      <c r="E156" s="54"/>
      <c r="F156" s="26"/>
      <c r="G156" s="26"/>
      <c r="H156" s="26"/>
      <c r="I156" s="26"/>
      <c r="J156" s="26"/>
      <c r="K156" s="26"/>
      <c r="L156" s="26"/>
    </row>
    <row r="157" spans="1:12" ht="15.75" x14ac:dyDescent="0.2">
      <c r="A157" s="54"/>
      <c r="B157" s="235"/>
      <c r="C157" s="54"/>
      <c r="D157" s="54"/>
      <c r="E157" s="54"/>
      <c r="F157" s="26"/>
      <c r="G157" s="26"/>
      <c r="H157" s="26"/>
      <c r="I157" s="26"/>
      <c r="J157" s="26"/>
      <c r="K157" s="26"/>
      <c r="L157" s="26"/>
    </row>
    <row r="158" spans="1:12" ht="15.75" x14ac:dyDescent="0.2">
      <c r="A158" s="54"/>
      <c r="B158" s="235"/>
      <c r="C158" s="54"/>
      <c r="D158" s="54"/>
      <c r="E158" s="54"/>
      <c r="F158" s="26"/>
      <c r="G158" s="26"/>
      <c r="H158" s="26"/>
      <c r="I158" s="26"/>
      <c r="J158" s="26"/>
      <c r="K158" s="26"/>
      <c r="L158" s="26"/>
    </row>
    <row r="159" spans="1:12" ht="15.75" x14ac:dyDescent="0.2">
      <c r="A159" s="54"/>
      <c r="B159" s="235"/>
      <c r="C159" s="54"/>
      <c r="D159" s="54"/>
      <c r="E159" s="54"/>
      <c r="F159" s="26"/>
      <c r="G159" s="26"/>
      <c r="H159" s="26"/>
      <c r="I159" s="26"/>
      <c r="J159" s="26"/>
      <c r="K159" s="26"/>
      <c r="L159" s="26"/>
    </row>
    <row r="160" spans="1:12" ht="15.75" x14ac:dyDescent="0.2">
      <c r="A160" s="54"/>
      <c r="B160" s="235"/>
      <c r="C160" s="54"/>
      <c r="D160" s="54"/>
      <c r="E160" s="54"/>
      <c r="F160" s="26"/>
      <c r="G160" s="26"/>
      <c r="H160" s="26"/>
      <c r="I160" s="26"/>
      <c r="J160" s="26"/>
      <c r="K160" s="26"/>
      <c r="L160" s="26"/>
    </row>
    <row r="161" spans="1:12" ht="15.75" x14ac:dyDescent="0.2">
      <c r="A161" s="54"/>
      <c r="B161" s="235"/>
      <c r="C161" s="54"/>
      <c r="D161" s="54"/>
      <c r="E161" s="54"/>
      <c r="F161" s="26"/>
      <c r="G161" s="26"/>
      <c r="H161" s="26"/>
      <c r="I161" s="26"/>
      <c r="J161" s="26"/>
      <c r="K161" s="26"/>
      <c r="L161" s="26"/>
    </row>
    <row r="162" spans="1:12" ht="15.75" x14ac:dyDescent="0.2">
      <c r="A162" s="54"/>
      <c r="B162" s="235"/>
      <c r="C162" s="54"/>
      <c r="D162" s="54"/>
      <c r="E162" s="54"/>
      <c r="F162" s="26"/>
      <c r="G162" s="26"/>
      <c r="H162" s="26"/>
      <c r="I162" s="26"/>
      <c r="J162" s="26"/>
      <c r="K162" s="26"/>
      <c r="L162" s="26"/>
    </row>
    <row r="163" spans="1:12" ht="15.75" x14ac:dyDescent="0.2">
      <c r="A163" s="54"/>
      <c r="B163" s="235"/>
      <c r="C163" s="54"/>
      <c r="D163" s="54"/>
      <c r="E163" s="54"/>
      <c r="F163" s="26"/>
      <c r="G163" s="26"/>
      <c r="H163" s="26"/>
      <c r="I163" s="26"/>
      <c r="J163" s="26"/>
      <c r="K163" s="26"/>
      <c r="L163" s="26"/>
    </row>
    <row r="164" spans="1:12" ht="15.75" x14ac:dyDescent="0.2">
      <c r="A164" s="54"/>
      <c r="B164" s="235"/>
      <c r="C164" s="54"/>
      <c r="D164" s="54"/>
      <c r="E164" s="54"/>
      <c r="F164" s="26"/>
      <c r="G164" s="26"/>
      <c r="H164" s="26"/>
      <c r="I164" s="26"/>
      <c r="J164" s="26"/>
      <c r="K164" s="26"/>
      <c r="L164" s="26"/>
    </row>
    <row r="165" spans="1:12" ht="15.75" x14ac:dyDescent="0.2">
      <c r="A165" s="54"/>
      <c r="B165" s="235"/>
      <c r="C165" s="54"/>
      <c r="D165" s="54"/>
      <c r="E165" s="54"/>
      <c r="F165" s="26"/>
      <c r="G165" s="26"/>
      <c r="H165" s="26"/>
      <c r="I165" s="26"/>
      <c r="J165" s="26"/>
      <c r="K165" s="26"/>
      <c r="L165" s="26"/>
    </row>
    <row r="166" spans="1:12" ht="15.75" x14ac:dyDescent="0.2">
      <c r="A166" s="54"/>
      <c r="B166" s="235"/>
      <c r="C166" s="54"/>
      <c r="D166" s="54"/>
      <c r="E166" s="54"/>
      <c r="F166" s="26"/>
      <c r="G166" s="26"/>
      <c r="H166" s="26"/>
      <c r="I166" s="26"/>
      <c r="J166" s="26"/>
      <c r="K166" s="26"/>
      <c r="L166" s="26"/>
    </row>
    <row r="167" spans="1:12" ht="15.75" x14ac:dyDescent="0.2">
      <c r="A167" s="54"/>
      <c r="B167" s="235"/>
      <c r="C167" s="54"/>
      <c r="D167" s="54"/>
      <c r="E167" s="54"/>
      <c r="F167" s="26"/>
      <c r="G167" s="26"/>
      <c r="H167" s="26"/>
      <c r="I167" s="26"/>
      <c r="J167" s="26"/>
      <c r="K167" s="26"/>
      <c r="L167" s="26"/>
    </row>
    <row r="168" spans="1:12" ht="15.75" x14ac:dyDescent="0.2">
      <c r="A168" s="54"/>
      <c r="B168" s="235"/>
      <c r="C168" s="54"/>
      <c r="D168" s="54"/>
      <c r="E168" s="54"/>
      <c r="F168" s="26"/>
      <c r="G168" s="26"/>
      <c r="H168" s="26"/>
      <c r="I168" s="26"/>
      <c r="J168" s="26"/>
      <c r="K168" s="26"/>
      <c r="L168" s="26"/>
    </row>
    <row r="169" spans="1:12" ht="15.75" x14ac:dyDescent="0.2">
      <c r="A169" s="54"/>
      <c r="B169" s="235"/>
      <c r="C169" s="54"/>
      <c r="D169" s="54"/>
      <c r="E169" s="54"/>
      <c r="F169" s="26"/>
      <c r="G169" s="26"/>
      <c r="H169" s="26"/>
      <c r="I169" s="26"/>
      <c r="J169" s="26"/>
      <c r="K169" s="26"/>
      <c r="L169" s="26"/>
    </row>
    <row r="170" spans="1:12" ht="15.75" x14ac:dyDescent="0.2">
      <c r="A170" s="54"/>
      <c r="B170" s="235"/>
      <c r="C170" s="54"/>
      <c r="D170" s="54"/>
      <c r="E170" s="54"/>
      <c r="F170" s="26"/>
      <c r="G170" s="26"/>
      <c r="H170" s="26"/>
      <c r="I170" s="26"/>
      <c r="J170" s="26"/>
      <c r="K170" s="26"/>
      <c r="L170" s="26"/>
    </row>
    <row r="171" spans="1:12" ht="15.75" x14ac:dyDescent="0.2">
      <c r="A171" s="54"/>
      <c r="B171" s="235"/>
      <c r="C171" s="54"/>
      <c r="D171" s="54"/>
      <c r="E171" s="54"/>
      <c r="F171" s="26"/>
      <c r="G171" s="26"/>
      <c r="H171" s="26"/>
      <c r="I171" s="26"/>
      <c r="J171" s="26"/>
      <c r="K171" s="26"/>
      <c r="L171" s="26"/>
    </row>
    <row r="172" spans="1:12" ht="15.75" x14ac:dyDescent="0.2">
      <c r="A172" s="54"/>
      <c r="B172" s="235"/>
      <c r="C172" s="54"/>
      <c r="D172" s="54"/>
      <c r="E172" s="54"/>
      <c r="F172" s="26"/>
      <c r="G172" s="26"/>
      <c r="H172" s="26"/>
      <c r="I172" s="26"/>
      <c r="J172" s="26"/>
      <c r="K172" s="26"/>
      <c r="L172" s="26"/>
    </row>
    <row r="173" spans="1:12" ht="15.75" x14ac:dyDescent="0.2">
      <c r="A173" s="54"/>
      <c r="B173" s="235"/>
      <c r="C173" s="54"/>
      <c r="D173" s="54"/>
      <c r="E173" s="54"/>
      <c r="F173" s="26"/>
      <c r="G173" s="26"/>
      <c r="H173" s="26"/>
      <c r="I173" s="26"/>
      <c r="J173" s="26"/>
      <c r="K173" s="26"/>
      <c r="L173" s="26"/>
    </row>
    <row r="174" spans="1:12" ht="15.75" x14ac:dyDescent="0.2">
      <c r="A174" s="54"/>
      <c r="B174" s="235"/>
      <c r="C174" s="54"/>
      <c r="D174" s="54"/>
      <c r="E174" s="54"/>
      <c r="F174" s="26"/>
      <c r="G174" s="26"/>
      <c r="H174" s="26"/>
      <c r="I174" s="26"/>
      <c r="J174" s="26"/>
      <c r="K174" s="26"/>
      <c r="L174" s="26"/>
    </row>
    <row r="175" spans="1:12" ht="15.75" x14ac:dyDescent="0.2">
      <c r="A175" s="54"/>
      <c r="B175" s="235"/>
      <c r="C175" s="54"/>
      <c r="D175" s="54"/>
      <c r="E175" s="54"/>
      <c r="F175" s="26"/>
      <c r="G175" s="26"/>
      <c r="H175" s="26"/>
      <c r="I175" s="26"/>
      <c r="J175" s="26"/>
      <c r="K175" s="26"/>
      <c r="L175" s="26"/>
    </row>
    <row r="176" spans="1:12" ht="15.75" x14ac:dyDescent="0.2">
      <c r="A176" s="54"/>
      <c r="B176" s="235"/>
      <c r="C176" s="54"/>
      <c r="D176" s="54"/>
      <c r="E176" s="54"/>
      <c r="F176" s="26"/>
      <c r="G176" s="26"/>
      <c r="H176" s="26"/>
      <c r="I176" s="26"/>
      <c r="J176" s="26"/>
      <c r="K176" s="26"/>
      <c r="L176" s="26"/>
    </row>
    <row r="177" spans="1:12" ht="15.75" x14ac:dyDescent="0.2">
      <c r="A177" s="54"/>
      <c r="B177" s="235"/>
      <c r="C177" s="54"/>
      <c r="D177" s="54"/>
      <c r="E177" s="54"/>
      <c r="F177" s="26"/>
      <c r="G177" s="26"/>
      <c r="H177" s="26"/>
      <c r="I177" s="26"/>
      <c r="J177" s="26"/>
      <c r="K177" s="26"/>
      <c r="L177" s="26"/>
    </row>
    <row r="178" spans="1:12" ht="15.75" x14ac:dyDescent="0.2">
      <c r="A178" s="54"/>
      <c r="B178" s="235"/>
      <c r="C178" s="54"/>
      <c r="D178" s="54"/>
      <c r="E178" s="54"/>
      <c r="F178" s="26"/>
      <c r="G178" s="26"/>
      <c r="H178" s="26"/>
      <c r="I178" s="26"/>
      <c r="J178" s="26"/>
      <c r="K178" s="26"/>
      <c r="L178" s="26"/>
    </row>
    <row r="179" spans="1:12" ht="15.75" x14ac:dyDescent="0.2">
      <c r="A179" s="54"/>
      <c r="B179" s="235"/>
      <c r="C179" s="54"/>
      <c r="D179" s="54"/>
      <c r="E179" s="54"/>
      <c r="F179" s="26"/>
      <c r="G179" s="26"/>
      <c r="H179" s="26"/>
      <c r="I179" s="26"/>
      <c r="J179" s="26"/>
      <c r="K179" s="26"/>
      <c r="L179" s="26"/>
    </row>
    <row r="180" spans="1:12" ht="15.75" x14ac:dyDescent="0.2">
      <c r="A180" s="54"/>
      <c r="B180" s="235"/>
      <c r="C180" s="54"/>
      <c r="D180" s="54"/>
      <c r="E180" s="54"/>
      <c r="F180" s="26"/>
      <c r="G180" s="26"/>
      <c r="H180" s="26"/>
      <c r="I180" s="26"/>
      <c r="J180" s="26"/>
      <c r="K180" s="26"/>
      <c r="L180" s="26"/>
    </row>
    <row r="181" spans="1:12" ht="15.75" x14ac:dyDescent="0.2">
      <c r="A181" s="54"/>
      <c r="B181" s="235"/>
      <c r="C181" s="54"/>
      <c r="D181" s="54"/>
      <c r="E181" s="54"/>
      <c r="F181" s="26"/>
      <c r="G181" s="26"/>
      <c r="H181" s="26"/>
      <c r="I181" s="26"/>
      <c r="J181" s="26"/>
      <c r="K181" s="26"/>
      <c r="L181" s="26"/>
    </row>
    <row r="182" spans="1:12" ht="15.75" x14ac:dyDescent="0.2">
      <c r="A182" s="54"/>
      <c r="B182" s="235"/>
      <c r="C182" s="54"/>
      <c r="D182" s="54"/>
      <c r="E182" s="54"/>
      <c r="F182" s="26"/>
      <c r="G182" s="26"/>
      <c r="H182" s="26"/>
      <c r="I182" s="26"/>
      <c r="J182" s="26"/>
      <c r="K182" s="26"/>
      <c r="L182" s="26"/>
    </row>
    <row r="183" spans="1:12" ht="15.75" x14ac:dyDescent="0.2">
      <c r="A183" s="54"/>
      <c r="B183" s="235"/>
      <c r="C183" s="54"/>
      <c r="D183" s="54"/>
      <c r="E183" s="54"/>
      <c r="F183" s="26"/>
      <c r="G183" s="26"/>
      <c r="H183" s="26"/>
      <c r="I183" s="26"/>
      <c r="J183" s="26"/>
      <c r="K183" s="26"/>
      <c r="L183" s="26"/>
    </row>
    <row r="184" spans="1:12" ht="15.75" x14ac:dyDescent="0.2">
      <c r="A184" s="54"/>
      <c r="B184" s="235"/>
      <c r="C184" s="54"/>
      <c r="D184" s="54"/>
      <c r="E184" s="54"/>
      <c r="F184" s="26"/>
      <c r="G184" s="26"/>
      <c r="H184" s="26"/>
      <c r="I184" s="26"/>
      <c r="J184" s="26"/>
      <c r="K184" s="26"/>
      <c r="L184" s="26"/>
    </row>
    <row r="185" spans="1:12" ht="15.75" x14ac:dyDescent="0.2">
      <c r="A185" s="54"/>
      <c r="B185" s="235"/>
      <c r="C185" s="54"/>
      <c r="D185" s="54"/>
      <c r="E185" s="54"/>
      <c r="F185" s="26"/>
      <c r="G185" s="26"/>
      <c r="H185" s="26"/>
      <c r="I185" s="26"/>
      <c r="J185" s="26"/>
      <c r="K185" s="26"/>
      <c r="L185" s="26"/>
    </row>
    <row r="186" spans="1:12" ht="15.75" x14ac:dyDescent="0.2">
      <c r="A186" s="54"/>
      <c r="B186" s="235"/>
      <c r="C186" s="54"/>
      <c r="D186" s="54"/>
      <c r="E186" s="54"/>
      <c r="F186" s="26"/>
      <c r="G186" s="26"/>
      <c r="H186" s="26"/>
      <c r="I186" s="26"/>
      <c r="J186" s="26"/>
      <c r="K186" s="26"/>
      <c r="L186" s="26"/>
    </row>
    <row r="187" spans="1:12" ht="15.75" x14ac:dyDescent="0.2">
      <c r="A187" s="54"/>
      <c r="B187" s="235"/>
      <c r="C187" s="54"/>
      <c r="D187" s="54"/>
      <c r="E187" s="54"/>
      <c r="F187" s="26"/>
      <c r="G187" s="26"/>
      <c r="H187" s="26"/>
      <c r="I187" s="26"/>
      <c r="J187" s="26"/>
      <c r="K187" s="26"/>
      <c r="L187" s="26"/>
    </row>
    <row r="188" spans="1:12" ht="15.75" x14ac:dyDescent="0.2">
      <c r="A188" s="54"/>
      <c r="B188" s="235"/>
      <c r="C188" s="54"/>
      <c r="D188" s="54"/>
      <c r="E188" s="54"/>
      <c r="F188" s="26"/>
      <c r="G188" s="26"/>
      <c r="H188" s="26"/>
      <c r="I188" s="26"/>
      <c r="J188" s="26"/>
      <c r="K188" s="26"/>
      <c r="L188" s="26"/>
    </row>
    <row r="189" spans="1:12" ht="15.75" x14ac:dyDescent="0.2">
      <c r="A189" s="54"/>
      <c r="B189" s="235"/>
      <c r="C189" s="54"/>
      <c r="D189" s="54"/>
      <c r="E189" s="54"/>
      <c r="F189" s="26"/>
      <c r="G189" s="26"/>
      <c r="H189" s="26"/>
      <c r="I189" s="26"/>
      <c r="J189" s="26"/>
      <c r="K189" s="26"/>
      <c r="L189" s="26"/>
    </row>
    <row r="190" spans="1:12" ht="15.75" x14ac:dyDescent="0.2">
      <c r="A190" s="54"/>
      <c r="B190" s="235"/>
      <c r="C190" s="54"/>
      <c r="D190" s="54"/>
      <c r="E190" s="54"/>
      <c r="F190" s="26"/>
      <c r="G190" s="26"/>
      <c r="H190" s="26"/>
      <c r="I190" s="26"/>
      <c r="J190" s="26"/>
      <c r="K190" s="26"/>
      <c r="L190" s="26"/>
    </row>
    <row r="191" spans="1:12" ht="15.75" x14ac:dyDescent="0.2">
      <c r="A191" s="54"/>
      <c r="B191" s="235"/>
      <c r="C191" s="54"/>
      <c r="D191" s="54"/>
      <c r="E191" s="54"/>
      <c r="F191" s="26"/>
      <c r="G191" s="26"/>
      <c r="H191" s="26"/>
      <c r="I191" s="26"/>
      <c r="J191" s="26"/>
      <c r="K191" s="26"/>
      <c r="L191" s="26"/>
    </row>
    <row r="192" spans="1:12" ht="15.75" x14ac:dyDescent="0.2">
      <c r="A192" s="54"/>
      <c r="B192" s="235"/>
      <c r="C192" s="54"/>
      <c r="D192" s="54"/>
      <c r="E192" s="54"/>
      <c r="F192" s="26"/>
      <c r="G192" s="26"/>
      <c r="H192" s="26"/>
      <c r="I192" s="26"/>
      <c r="J192" s="26"/>
      <c r="K192" s="26"/>
      <c r="L192" s="26"/>
    </row>
    <row r="193" spans="1:12" ht="15.75" x14ac:dyDescent="0.2">
      <c r="A193" s="54"/>
      <c r="B193" s="235"/>
      <c r="C193" s="54"/>
      <c r="D193" s="54"/>
      <c r="E193" s="54"/>
      <c r="F193" s="26"/>
      <c r="G193" s="26"/>
      <c r="H193" s="26"/>
      <c r="I193" s="26"/>
      <c r="J193" s="26"/>
      <c r="K193" s="26"/>
      <c r="L193" s="26"/>
    </row>
    <row r="194" spans="1:12" ht="15.75" x14ac:dyDescent="0.2">
      <c r="A194" s="54"/>
      <c r="B194" s="235"/>
      <c r="C194" s="54"/>
      <c r="D194" s="54"/>
      <c r="E194" s="54"/>
      <c r="F194" s="26"/>
      <c r="G194" s="26"/>
      <c r="H194" s="26"/>
      <c r="I194" s="26"/>
      <c r="J194" s="26"/>
      <c r="K194" s="26"/>
      <c r="L194" s="26"/>
    </row>
    <row r="195" spans="1:12" ht="15.75" x14ac:dyDescent="0.2">
      <c r="A195" s="54"/>
      <c r="B195" s="235"/>
      <c r="C195" s="54"/>
      <c r="D195" s="54"/>
      <c r="E195" s="54"/>
      <c r="F195" s="26"/>
      <c r="G195" s="26"/>
      <c r="H195" s="26"/>
      <c r="I195" s="26"/>
      <c r="J195" s="26"/>
      <c r="K195" s="26"/>
      <c r="L195" s="26"/>
    </row>
    <row r="196" spans="1:12" ht="15.75" x14ac:dyDescent="0.2">
      <c r="A196" s="54"/>
      <c r="B196" s="235"/>
      <c r="C196" s="54"/>
      <c r="D196" s="54"/>
      <c r="E196" s="54"/>
      <c r="F196" s="26"/>
      <c r="G196" s="26"/>
      <c r="H196" s="26"/>
      <c r="I196" s="26"/>
      <c r="J196" s="26"/>
      <c r="K196" s="26"/>
      <c r="L196" s="26"/>
    </row>
    <row r="197" spans="1:12" ht="15.75" x14ac:dyDescent="0.2">
      <c r="A197" s="54"/>
      <c r="B197" s="235"/>
      <c r="C197" s="54"/>
      <c r="D197" s="54"/>
      <c r="E197" s="54"/>
      <c r="F197" s="26"/>
      <c r="G197" s="26"/>
      <c r="H197" s="26"/>
      <c r="I197" s="26"/>
      <c r="J197" s="26"/>
      <c r="K197" s="26"/>
      <c r="L197" s="26"/>
    </row>
    <row r="198" spans="1:12" ht="15.75" x14ac:dyDescent="0.2">
      <c r="A198" s="54"/>
      <c r="B198" s="235"/>
      <c r="C198" s="54"/>
      <c r="D198" s="54"/>
      <c r="E198" s="54"/>
      <c r="F198" s="26"/>
      <c r="G198" s="26"/>
      <c r="H198" s="26"/>
      <c r="I198" s="26"/>
      <c r="J198" s="26"/>
      <c r="K198" s="26"/>
      <c r="L198" s="26"/>
    </row>
    <row r="199" spans="1:12" ht="15.75" x14ac:dyDescent="0.2">
      <c r="A199" s="54"/>
      <c r="B199" s="235"/>
      <c r="C199" s="54"/>
      <c r="D199" s="54"/>
      <c r="E199" s="54"/>
      <c r="F199" s="26"/>
      <c r="G199" s="26"/>
      <c r="H199" s="26"/>
      <c r="I199" s="26"/>
      <c r="J199" s="26"/>
      <c r="K199" s="26"/>
      <c r="L199" s="26"/>
    </row>
  </sheetData>
  <mergeCells count="15">
    <mergeCell ref="A52:E52"/>
    <mergeCell ref="A5:E5"/>
    <mergeCell ref="A15:E15"/>
    <mergeCell ref="A34:E34"/>
    <mergeCell ref="A53:E53"/>
    <mergeCell ref="A1:E1"/>
    <mergeCell ref="A2:E2"/>
    <mergeCell ref="A4:E4"/>
    <mergeCell ref="A14:E14"/>
    <mergeCell ref="A31:E31"/>
    <mergeCell ref="H74:L74"/>
    <mergeCell ref="A60:E60"/>
    <mergeCell ref="A68:E68"/>
    <mergeCell ref="A69:E69"/>
    <mergeCell ref="A59:E59"/>
  </mergeCells>
  <pageMargins left="0.25" right="0.25" top="0.75" bottom="0.75" header="0.3" footer="0.3"/>
  <pageSetup scale="60" fitToHeight="0" orientation="landscape" r:id="rId1"/>
  <headerFooter>
    <oddHeader>&amp;C&amp;"Arial,Bold"&amp;16 &amp;K03+0003. ANALIZA FINANCIARA INDICATORI</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8"/>
  <sheetViews>
    <sheetView workbookViewId="0"/>
  </sheetViews>
  <sheetFormatPr defaultColWidth="8.85546875" defaultRowHeight="13.5" x14ac:dyDescent="0.25"/>
  <cols>
    <col min="1" max="1" width="39.7109375" style="248" customWidth="1"/>
    <col min="2" max="2" width="41" style="248" customWidth="1"/>
    <col min="3" max="3" width="11" style="404" customWidth="1"/>
    <col min="4" max="4" width="14.140625" style="404" customWidth="1"/>
    <col min="5" max="5" width="14.7109375" style="404" customWidth="1"/>
    <col min="6" max="6" width="10" style="405" bestFit="1" customWidth="1"/>
    <col min="7" max="7" width="21.7109375" style="381" customWidth="1"/>
    <col min="8" max="8" width="50" style="358" customWidth="1"/>
    <col min="9" max="14" width="9.140625" style="381" customWidth="1"/>
    <col min="15" max="16384" width="8.85546875" style="22"/>
  </cols>
  <sheetData>
    <row r="1" spans="1:14" s="231" customFormat="1" ht="19.5" x14ac:dyDescent="0.25">
      <c r="A1" s="356"/>
      <c r="B1" s="52"/>
      <c r="C1" s="38"/>
      <c r="D1" s="38"/>
      <c r="E1" s="38"/>
      <c r="F1" s="357"/>
      <c r="G1" s="50"/>
      <c r="H1" s="358"/>
      <c r="I1" s="50"/>
      <c r="J1" s="50"/>
      <c r="K1" s="50"/>
      <c r="L1" s="50"/>
      <c r="M1" s="50"/>
      <c r="N1" s="50"/>
    </row>
    <row r="2" spans="1:14" s="231" customFormat="1" ht="19.5" x14ac:dyDescent="0.25">
      <c r="A2" s="356"/>
      <c r="B2" s="52"/>
      <c r="C2" s="38"/>
      <c r="D2" s="38"/>
      <c r="E2" s="38"/>
      <c r="F2" s="357"/>
      <c r="G2" s="50"/>
      <c r="H2" s="358"/>
      <c r="I2" s="50"/>
      <c r="J2" s="50"/>
      <c r="K2" s="50"/>
      <c r="L2" s="50"/>
      <c r="M2" s="50"/>
      <c r="N2" s="50"/>
    </row>
    <row r="3" spans="1:14" s="231" customFormat="1" ht="18.75" hidden="1" x14ac:dyDescent="0.3">
      <c r="A3" s="359" t="s">
        <v>485</v>
      </c>
      <c r="B3" s="52"/>
      <c r="C3" s="223"/>
      <c r="D3" s="223"/>
      <c r="E3" s="223"/>
      <c r="F3" s="357"/>
      <c r="G3" s="50"/>
      <c r="H3" s="358"/>
      <c r="I3" s="50"/>
      <c r="J3" s="50"/>
      <c r="K3" s="50"/>
      <c r="L3" s="50"/>
      <c r="M3" s="50"/>
      <c r="N3" s="50"/>
    </row>
    <row r="4" spans="1:14" s="234" customFormat="1" ht="15.75" hidden="1" x14ac:dyDescent="0.25">
      <c r="A4" s="360"/>
      <c r="B4" s="361"/>
      <c r="C4" s="362"/>
      <c r="D4" s="362"/>
      <c r="E4" s="362"/>
      <c r="F4" s="363"/>
      <c r="G4" s="227"/>
      <c r="H4" s="358"/>
      <c r="I4" s="227"/>
      <c r="J4" s="227"/>
      <c r="K4" s="227"/>
      <c r="L4" s="227"/>
      <c r="M4" s="227"/>
      <c r="N4" s="227"/>
    </row>
    <row r="5" spans="1:14" s="234" customFormat="1" ht="31.5" hidden="1" x14ac:dyDescent="0.25">
      <c r="A5" s="364" t="s">
        <v>488</v>
      </c>
      <c r="B5" s="365" t="s">
        <v>486</v>
      </c>
      <c r="C5" s="366"/>
      <c r="D5" s="366"/>
      <c r="E5" s="367" t="str">
        <f>IFERROR('2 Cont RP'!D77/'2 Cont RP'!D50,"")</f>
        <v/>
      </c>
      <c r="F5" s="368"/>
      <c r="G5" s="227"/>
      <c r="H5" s="358"/>
      <c r="I5" s="227"/>
      <c r="J5" s="227"/>
      <c r="K5" s="227"/>
      <c r="L5" s="227"/>
      <c r="M5" s="227"/>
      <c r="N5" s="227"/>
    </row>
    <row r="6" spans="1:14" s="234" customFormat="1" ht="47.25" hidden="1" x14ac:dyDescent="0.25">
      <c r="A6" s="369"/>
      <c r="B6" s="365" t="s">
        <v>487</v>
      </c>
      <c r="C6" s="366"/>
      <c r="D6" s="366"/>
      <c r="E6" s="370">
        <f>'2 Cont RP'!D81</f>
        <v>0</v>
      </c>
      <c r="F6" s="368"/>
      <c r="G6" s="227"/>
      <c r="H6" s="358"/>
      <c r="I6" s="227"/>
      <c r="J6" s="227"/>
      <c r="K6" s="227"/>
      <c r="L6" s="227"/>
      <c r="M6" s="227"/>
      <c r="N6" s="227"/>
    </row>
    <row r="7" spans="1:14" s="234" customFormat="1" ht="17.25" customHeight="1" x14ac:dyDescent="0.25">
      <c r="A7" s="477"/>
      <c r="B7" s="477"/>
      <c r="C7" s="371"/>
      <c r="D7" s="371"/>
      <c r="E7" s="371"/>
      <c r="F7" s="368"/>
      <c r="G7" s="227"/>
      <c r="H7" s="358"/>
      <c r="I7" s="227"/>
      <c r="J7" s="227"/>
      <c r="K7" s="227"/>
      <c r="L7" s="227"/>
      <c r="M7" s="227"/>
      <c r="N7" s="227"/>
    </row>
    <row r="8" spans="1:14" s="231" customFormat="1" ht="10.5" customHeight="1" x14ac:dyDescent="0.25">
      <c r="A8" s="356"/>
      <c r="B8" s="52"/>
      <c r="C8" s="38"/>
      <c r="D8" s="38"/>
      <c r="E8" s="38"/>
      <c r="F8" s="357"/>
      <c r="G8" s="50"/>
      <c r="H8" s="358"/>
      <c r="I8" s="50"/>
      <c r="J8" s="50"/>
      <c r="K8" s="50"/>
      <c r="L8" s="50"/>
      <c r="M8" s="50"/>
      <c r="N8" s="50"/>
    </row>
    <row r="9" spans="1:14" s="231" customFormat="1" ht="35.25" customHeight="1" x14ac:dyDescent="0.25">
      <c r="A9" s="372" t="s">
        <v>517</v>
      </c>
      <c r="B9" s="373"/>
      <c r="C9" s="374"/>
      <c r="D9" s="374"/>
      <c r="E9" s="375"/>
      <c r="F9" s="368"/>
      <c r="G9" s="227"/>
      <c r="H9" s="358"/>
      <c r="I9" s="227"/>
      <c r="J9" s="227"/>
      <c r="K9" s="227"/>
      <c r="L9" s="50"/>
      <c r="M9" s="50"/>
      <c r="N9" s="50"/>
    </row>
    <row r="10" spans="1:14" s="231" customFormat="1" ht="22.5" customHeight="1" thickBot="1" x14ac:dyDescent="0.3">
      <c r="A10" s="372"/>
      <c r="B10" s="373"/>
      <c r="C10" s="374"/>
      <c r="D10" s="374"/>
      <c r="E10" s="376"/>
      <c r="F10" s="368"/>
      <c r="G10" s="227"/>
      <c r="H10" s="358"/>
      <c r="I10" s="227"/>
      <c r="J10" s="227"/>
      <c r="K10" s="227"/>
      <c r="L10" s="50"/>
      <c r="M10" s="50"/>
      <c r="N10" s="50"/>
    </row>
    <row r="11" spans="1:14" ht="15.75" x14ac:dyDescent="0.25">
      <c r="A11" s="317"/>
      <c r="B11" s="377"/>
      <c r="C11" s="378"/>
      <c r="D11" s="378"/>
      <c r="E11" s="379"/>
      <c r="F11" s="380"/>
    </row>
    <row r="12" spans="1:14" ht="31.5" x14ac:dyDescent="0.25">
      <c r="A12" s="382" t="s">
        <v>529</v>
      </c>
      <c r="B12" s="383"/>
      <c r="C12" s="384"/>
      <c r="D12" s="384"/>
      <c r="E12" s="384"/>
      <c r="F12" s="385"/>
    </row>
    <row r="13" spans="1:14" ht="25.5" x14ac:dyDescent="0.25">
      <c r="A13" s="249"/>
      <c r="B13" s="249" t="s">
        <v>458</v>
      </c>
      <c r="C13" s="386" t="s">
        <v>456</v>
      </c>
      <c r="D13" s="387" t="s">
        <v>455</v>
      </c>
      <c r="E13" s="388" t="s">
        <v>457</v>
      </c>
      <c r="F13" s="385"/>
      <c r="G13" s="389"/>
    </row>
    <row r="14" spans="1:14" ht="15.75" x14ac:dyDescent="0.25">
      <c r="A14" s="250" t="s">
        <v>484</v>
      </c>
      <c r="B14" s="249" t="s">
        <v>483</v>
      </c>
      <c r="C14" s="390" t="str">
        <f>'3 Analiza financiara-indicatori'!E55</f>
        <v/>
      </c>
      <c r="D14" s="391" t="str">
        <f>IF(C14&gt;E14,"NU","DA")</f>
        <v>NU</v>
      </c>
      <c r="E14" s="386">
        <v>0.5</v>
      </c>
      <c r="F14" s="385" t="s">
        <v>515</v>
      </c>
      <c r="G14" s="389"/>
      <c r="H14" s="392"/>
    </row>
    <row r="15" spans="1:14" ht="15.75" x14ac:dyDescent="0.25">
      <c r="A15" s="322" t="s">
        <v>403</v>
      </c>
      <c r="B15" s="249" t="s">
        <v>459</v>
      </c>
      <c r="C15" s="393" t="str">
        <f>'3 Analiza financiara-indicatori'!E71</f>
        <v/>
      </c>
      <c r="D15" s="391" t="str">
        <f>IF(C15&gt;E15,"NU","DA")</f>
        <v>NU</v>
      </c>
      <c r="E15" s="394">
        <v>0.85</v>
      </c>
      <c r="F15" s="385"/>
      <c r="H15" s="474"/>
      <c r="I15" s="474"/>
      <c r="J15" s="474"/>
      <c r="K15" s="474"/>
      <c r="L15" s="474"/>
    </row>
    <row r="16" spans="1:14" ht="15.75" x14ac:dyDescent="0.25">
      <c r="A16" s="250" t="s">
        <v>404</v>
      </c>
      <c r="B16" s="249" t="s">
        <v>460</v>
      </c>
      <c r="C16" s="393" t="str">
        <f>'3 Analiza financiara-indicatori'!E72</f>
        <v/>
      </c>
      <c r="D16" s="391" t="str">
        <f t="shared" ref="D16:D22" si="0">IF(C16&gt;E16,"NU","DA")</f>
        <v>NU</v>
      </c>
      <c r="E16" s="394">
        <v>0.8</v>
      </c>
      <c r="F16" s="385"/>
    </row>
    <row r="17" spans="1:6" ht="18" customHeight="1" x14ac:dyDescent="0.25">
      <c r="A17" s="302" t="s">
        <v>406</v>
      </c>
      <c r="B17" s="249" t="s">
        <v>461</v>
      </c>
      <c r="C17" s="393" t="str">
        <f>'3 Analiza financiara-indicatori'!E73</f>
        <v/>
      </c>
      <c r="D17" s="391" t="str">
        <f t="shared" si="0"/>
        <v>NU</v>
      </c>
      <c r="E17" s="394">
        <v>0.5</v>
      </c>
      <c r="F17" s="385"/>
    </row>
    <row r="18" spans="1:6" ht="15.75" x14ac:dyDescent="0.25">
      <c r="A18" s="302" t="s">
        <v>476</v>
      </c>
      <c r="B18" s="249" t="s">
        <v>462</v>
      </c>
      <c r="C18" s="393" t="str">
        <f>'3 Analiza financiara-indicatori'!E74</f>
        <v/>
      </c>
      <c r="D18" s="391" t="str">
        <f t="shared" si="0"/>
        <v>NU</v>
      </c>
      <c r="E18" s="393">
        <v>0.3</v>
      </c>
      <c r="F18" s="385" t="s">
        <v>515</v>
      </c>
    </row>
    <row r="19" spans="1:6" ht="25.5" hidden="1" x14ac:dyDescent="0.25">
      <c r="A19" s="278" t="s">
        <v>409</v>
      </c>
      <c r="B19" s="249" t="s">
        <v>463</v>
      </c>
      <c r="C19" s="393" t="str">
        <f>'3 Analiza financiara-indicatori'!E75</f>
        <v/>
      </c>
      <c r="D19" s="391" t="str">
        <f t="shared" si="0"/>
        <v>DA</v>
      </c>
      <c r="E19" s="395"/>
      <c r="F19" s="385"/>
    </row>
    <row r="20" spans="1:6" ht="31.5" hidden="1" x14ac:dyDescent="0.25">
      <c r="A20" s="278" t="s">
        <v>411</v>
      </c>
      <c r="B20" s="249" t="s">
        <v>464</v>
      </c>
      <c r="C20" s="393" t="str">
        <f>'3 Analiza financiara-indicatori'!E77</f>
        <v/>
      </c>
      <c r="D20" s="391" t="str">
        <f t="shared" si="0"/>
        <v>DA</v>
      </c>
      <c r="E20" s="395"/>
      <c r="F20" s="385"/>
    </row>
    <row r="21" spans="1:6" ht="25.5" hidden="1" x14ac:dyDescent="0.25">
      <c r="A21" s="296" t="s">
        <v>489</v>
      </c>
      <c r="B21" s="249" t="s">
        <v>498</v>
      </c>
      <c r="C21" s="393" t="str">
        <f>'3 Analiza financiara-indicatori'!E78</f>
        <v/>
      </c>
      <c r="D21" s="391" t="str">
        <f t="shared" si="0"/>
        <v>DA</v>
      </c>
      <c r="E21" s="395"/>
      <c r="F21" s="385"/>
    </row>
    <row r="22" spans="1:6" ht="25.5" x14ac:dyDescent="0.25">
      <c r="A22" s="298" t="s">
        <v>491</v>
      </c>
      <c r="B22" s="249" t="s">
        <v>499</v>
      </c>
      <c r="C22" s="393" t="str">
        <f>'3 Analiza financiara-indicatori'!E79</f>
        <v/>
      </c>
      <c r="D22" s="391" t="str">
        <f t="shared" si="0"/>
        <v>NU</v>
      </c>
      <c r="E22" s="394">
        <v>0.05</v>
      </c>
      <c r="F22" s="385"/>
    </row>
    <row r="23" spans="1:6" ht="31.5" x14ac:dyDescent="0.25">
      <c r="A23" s="302" t="s">
        <v>413</v>
      </c>
      <c r="B23" s="249" t="s">
        <v>471</v>
      </c>
      <c r="C23" s="393" t="str">
        <f>'3 Analiza financiara-indicatori'!E80</f>
        <v/>
      </c>
      <c r="D23" s="391" t="str">
        <f>IF(C23&gt;E23,"DA","NU")</f>
        <v>DA</v>
      </c>
      <c r="E23" s="394">
        <v>0.7</v>
      </c>
      <c r="F23" s="385"/>
    </row>
    <row r="24" spans="1:6" ht="15.75" hidden="1" x14ac:dyDescent="0.25">
      <c r="A24" s="278" t="s">
        <v>415</v>
      </c>
      <c r="B24" s="249" t="s">
        <v>465</v>
      </c>
      <c r="C24" s="393" t="str">
        <f>'3 Analiza financiara-indicatori'!E81</f>
        <v/>
      </c>
      <c r="D24" s="391" t="str">
        <f>IF(C24&gt;E24,"NU","DA")</f>
        <v>DA</v>
      </c>
      <c r="E24" s="395"/>
      <c r="F24" s="385"/>
    </row>
    <row r="25" spans="1:6" ht="25.5" hidden="1" x14ac:dyDescent="0.25">
      <c r="A25" s="276" t="s">
        <v>453</v>
      </c>
      <c r="B25" s="249" t="s">
        <v>470</v>
      </c>
      <c r="C25" s="393" t="str">
        <f>'3 Analiza financiara-indicatori'!E83</f>
        <v/>
      </c>
      <c r="D25" s="391" t="str">
        <f>IF(C25&gt;E25,"DA","NU")</f>
        <v>DA</v>
      </c>
      <c r="E25" s="393">
        <v>0.3</v>
      </c>
      <c r="F25" s="385"/>
    </row>
    <row r="26" spans="1:6" ht="31.5" x14ac:dyDescent="0.25">
      <c r="A26" s="321" t="s">
        <v>522</v>
      </c>
      <c r="B26" s="249" t="s">
        <v>521</v>
      </c>
      <c r="C26" s="393" t="str">
        <f>'3 Analiza financiara-indicatori'!E82</f>
        <v/>
      </c>
      <c r="D26" s="391" t="str">
        <f t="shared" ref="D26" si="1">IF(C26&gt;E26,"NU","DA")</f>
        <v>NU</v>
      </c>
      <c r="E26" s="394">
        <v>0.05</v>
      </c>
      <c r="F26" s="385"/>
    </row>
    <row r="27" spans="1:6" ht="41.25" x14ac:dyDescent="0.25">
      <c r="A27" s="320" t="s">
        <v>525</v>
      </c>
      <c r="B27" s="249" t="s">
        <v>497</v>
      </c>
      <c r="C27" s="393" t="str">
        <f>'3 Analiza financiara-indicatori'!E83</f>
        <v/>
      </c>
      <c r="D27" s="396" t="str">
        <f>IF(C27&gt;E27,"DA","NU")</f>
        <v>DA</v>
      </c>
      <c r="E27" s="393">
        <v>0.3</v>
      </c>
      <c r="F27" s="385"/>
    </row>
    <row r="28" spans="1:6" ht="15.75" x14ac:dyDescent="0.25">
      <c r="A28" s="277" t="s">
        <v>524</v>
      </c>
      <c r="B28" s="249" t="s">
        <v>527</v>
      </c>
      <c r="C28" s="393" t="str">
        <f>'3 Analiza financiara-indicatori'!E66</f>
        <v/>
      </c>
      <c r="D28" s="396" t="str">
        <f>IF(C28&gt;E28,"DA","NU")</f>
        <v>DA</v>
      </c>
      <c r="E28" s="393">
        <v>0.67</v>
      </c>
      <c r="F28" s="385"/>
    </row>
    <row r="29" spans="1:6" ht="15.75" x14ac:dyDescent="0.25">
      <c r="A29" s="302" t="s">
        <v>419</v>
      </c>
      <c r="B29" s="249" t="s">
        <v>469</v>
      </c>
      <c r="C29" s="393" t="str">
        <f>'3 Analiza financiara-indicatori'!E86</f>
        <v/>
      </c>
      <c r="D29" s="391" t="str">
        <f>IF(C29&gt;E29,"DA","NU")</f>
        <v>DA</v>
      </c>
      <c r="E29" s="394">
        <v>0.7</v>
      </c>
      <c r="F29" s="385"/>
    </row>
    <row r="30" spans="1:6" ht="31.5" hidden="1" x14ac:dyDescent="0.25">
      <c r="A30" s="243" t="s">
        <v>478</v>
      </c>
      <c r="B30" s="383" t="s">
        <v>475</v>
      </c>
      <c r="C30" s="397" t="str">
        <f>'3 Analiza financiara-indicatori'!E87</f>
        <v/>
      </c>
      <c r="D30" s="36" t="str">
        <f>IF(C30&gt;E30,"DA","NU")</f>
        <v>NU</v>
      </c>
      <c r="E30" s="384"/>
      <c r="F30" s="385"/>
    </row>
    <row r="31" spans="1:6" ht="15.75" hidden="1" x14ac:dyDescent="0.25">
      <c r="A31" s="244" t="s">
        <v>423</v>
      </c>
      <c r="B31" s="383" t="s">
        <v>468</v>
      </c>
      <c r="C31" s="397" t="str">
        <f>'3 Analiza financiara-indicatori'!E89</f>
        <v/>
      </c>
      <c r="D31" s="36" t="str">
        <f>IF(C31&gt;E31,"DA","NU")</f>
        <v>NU</v>
      </c>
      <c r="E31" s="384"/>
      <c r="F31" s="385"/>
    </row>
    <row r="32" spans="1:6" ht="15.75" hidden="1" x14ac:dyDescent="0.25">
      <c r="A32" s="244" t="s">
        <v>424</v>
      </c>
      <c r="B32" s="383" t="s">
        <v>467</v>
      </c>
      <c r="C32" s="397" t="str">
        <f>'3 Analiza financiara-indicatori'!E90</f>
        <v/>
      </c>
      <c r="D32" s="36" t="str">
        <f>IF(C32&gt;E32,"NU","DA")</f>
        <v>DA</v>
      </c>
      <c r="E32" s="384"/>
      <c r="F32" s="385"/>
    </row>
    <row r="33" spans="1:14" ht="15.75" hidden="1" x14ac:dyDescent="0.25">
      <c r="A33" s="244" t="s">
        <v>425</v>
      </c>
      <c r="B33" s="383" t="s">
        <v>466</v>
      </c>
      <c r="C33" s="397" t="str">
        <f>'3 Analiza financiara-indicatori'!E91</f>
        <v/>
      </c>
      <c r="D33" s="36" t="str">
        <f>IF(C33&gt;E33,"DA","NU")</f>
        <v>DA</v>
      </c>
      <c r="E33" s="398">
        <v>0.3</v>
      </c>
      <c r="F33" s="385"/>
    </row>
    <row r="34" spans="1:14" ht="14.25" thickBot="1" x14ac:dyDescent="0.3">
      <c r="A34" s="399"/>
      <c r="B34" s="400"/>
      <c r="C34" s="401"/>
      <c r="D34" s="401"/>
      <c r="E34" s="401"/>
      <c r="F34" s="402"/>
    </row>
    <row r="36" spans="1:14" s="231" customFormat="1" x14ac:dyDescent="0.25">
      <c r="A36" s="403"/>
      <c r="B36" s="52"/>
      <c r="C36" s="38"/>
      <c r="D36" s="38"/>
      <c r="E36" s="38"/>
      <c r="F36" s="357"/>
      <c r="G36" s="50"/>
      <c r="H36" s="358"/>
      <c r="I36" s="50"/>
      <c r="J36" s="50"/>
      <c r="K36" s="50"/>
      <c r="L36" s="50"/>
      <c r="M36" s="50"/>
      <c r="N36" s="50"/>
    </row>
    <row r="37" spans="1:14" s="231" customFormat="1" x14ac:dyDescent="0.25">
      <c r="A37" s="403"/>
      <c r="B37" s="52"/>
      <c r="C37" s="38"/>
      <c r="D37" s="38"/>
      <c r="E37" s="38"/>
      <c r="F37" s="357"/>
      <c r="G37" s="50"/>
      <c r="H37" s="358"/>
      <c r="I37" s="50"/>
      <c r="J37" s="50"/>
      <c r="K37" s="50"/>
      <c r="L37" s="50"/>
      <c r="M37" s="50"/>
      <c r="N37" s="50"/>
    </row>
    <row r="38" spans="1:14" s="231" customFormat="1" x14ac:dyDescent="0.25">
      <c r="A38" s="52"/>
      <c r="B38" s="52"/>
      <c r="C38" s="38"/>
      <c r="D38" s="38"/>
      <c r="E38" s="38"/>
      <c r="F38" s="357"/>
      <c r="G38" s="50"/>
      <c r="H38" s="358"/>
      <c r="I38" s="50"/>
      <c r="J38" s="50"/>
      <c r="K38" s="50"/>
      <c r="L38" s="50"/>
      <c r="M38" s="50"/>
      <c r="N38" s="50"/>
    </row>
  </sheetData>
  <mergeCells count="2">
    <mergeCell ref="H15:L15"/>
    <mergeCell ref="A7:B7"/>
  </mergeCells>
  <conditionalFormatting sqref="D15:D25 D27:D33">
    <cfRule type="containsText" dxfId="11" priority="9" operator="containsText" text="NU">
      <formula>NOT(ISERROR(SEARCH("NU",D15)))</formula>
    </cfRule>
    <cfRule type="containsText" dxfId="10" priority="10" operator="containsText" text="DA">
      <formula>NOT(ISERROR(SEARCH("DA",D15)))</formula>
    </cfRule>
  </conditionalFormatting>
  <conditionalFormatting sqref="D14">
    <cfRule type="containsText" dxfId="9" priority="5" operator="containsText" text="NU">
      <formula>NOT(ISERROR(SEARCH("NU",D14)))</formula>
    </cfRule>
    <cfRule type="containsText" dxfId="8" priority="6" operator="containsText" text="DA">
      <formula>NOT(ISERROR(SEARCH("DA",D14)))</formula>
    </cfRule>
  </conditionalFormatting>
  <conditionalFormatting sqref="E6">
    <cfRule type="cellIs" dxfId="7" priority="3" operator="equal">
      <formula>0</formula>
    </cfRule>
    <cfRule type="cellIs" dxfId="6" priority="4" operator="greaterThan">
      <formula>0</formula>
    </cfRule>
  </conditionalFormatting>
  <conditionalFormatting sqref="D26">
    <cfRule type="containsText" dxfId="5" priority="1" operator="containsText" text="NU">
      <formula>NOT(ISERROR(SEARCH("NU",D26)))</formula>
    </cfRule>
    <cfRule type="containsText" dxfId="4" priority="2" operator="containsText" text="DA">
      <formula>NOT(ISERROR(SEARCH("DA",D26)))</formula>
    </cfRule>
  </conditionalFormatting>
  <pageMargins left="0.25" right="0.25" top="0.75" bottom="0.75" header="0.3" footer="0.3"/>
  <pageSetup scale="85" fitToHeight="0" orientation="landscape" r:id="rId1"/>
  <headerFooter>
    <oddHeader>&amp;C&amp;"Arial,Bold"&amp;16 &amp;K03+0004. RISC BENEFICIAR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workbookViewId="0"/>
  </sheetViews>
  <sheetFormatPr defaultRowHeight="12.75" x14ac:dyDescent="0.2"/>
  <cols>
    <col min="1" max="1" width="9.140625" style="134"/>
    <col min="2" max="2" width="37.7109375" style="4" customWidth="1"/>
    <col min="3" max="3" width="4.28515625" style="45" customWidth="1"/>
    <col min="4" max="19" width="3.5703125" style="135" customWidth="1"/>
    <col min="20" max="33" width="5" style="46" customWidth="1"/>
  </cols>
  <sheetData>
    <row r="1" spans="1:33" ht="37.5" customHeight="1" x14ac:dyDescent="0.25">
      <c r="A1" s="91" t="s">
        <v>260</v>
      </c>
      <c r="B1" s="92"/>
      <c r="C1" s="93"/>
      <c r="D1" s="94"/>
      <c r="E1" s="94"/>
      <c r="F1" s="94"/>
      <c r="G1" s="94"/>
      <c r="H1" s="94"/>
      <c r="I1" s="94"/>
      <c r="J1" s="94"/>
      <c r="K1" s="94"/>
      <c r="L1" s="94"/>
      <c r="M1" s="94"/>
      <c r="N1" s="94"/>
      <c r="O1" s="94"/>
      <c r="P1" s="94"/>
      <c r="Q1" s="94"/>
      <c r="R1" s="94"/>
      <c r="S1" s="94"/>
      <c r="T1" s="95"/>
      <c r="U1" s="95"/>
      <c r="V1" s="95"/>
      <c r="W1" s="95"/>
      <c r="X1" s="95"/>
      <c r="Y1" s="95"/>
      <c r="Z1" s="95"/>
      <c r="AA1" s="95"/>
      <c r="AB1" s="95"/>
      <c r="AC1" s="95"/>
      <c r="AD1" s="95"/>
      <c r="AE1" s="95"/>
      <c r="AF1" s="95"/>
      <c r="AG1" s="95"/>
    </row>
    <row r="2" spans="1:33" ht="29.25" customHeight="1" x14ac:dyDescent="0.2">
      <c r="A2" s="485" t="s">
        <v>261</v>
      </c>
      <c r="B2" s="485"/>
      <c r="C2" s="485"/>
      <c r="D2" s="485"/>
      <c r="E2" s="485"/>
      <c r="F2" s="485"/>
      <c r="G2" s="485"/>
      <c r="H2" s="485"/>
      <c r="I2" s="96"/>
      <c r="J2" s="96"/>
      <c r="K2" s="96"/>
      <c r="L2" s="96"/>
      <c r="M2" s="96"/>
      <c r="N2" s="96"/>
      <c r="O2" s="96"/>
      <c r="P2" s="96"/>
      <c r="Q2" s="96"/>
      <c r="R2" s="96"/>
      <c r="S2" s="96"/>
      <c r="T2" s="97"/>
      <c r="U2" s="97" t="s">
        <v>94</v>
      </c>
      <c r="V2" s="97"/>
    </row>
    <row r="3" spans="1:33" x14ac:dyDescent="0.2">
      <c r="A3" s="98"/>
      <c r="B3" s="86"/>
      <c r="C3" s="99"/>
      <c r="D3" s="100"/>
      <c r="E3" s="100"/>
      <c r="F3" s="100"/>
      <c r="G3" s="100"/>
      <c r="H3" s="100"/>
      <c r="I3" s="96"/>
      <c r="J3" s="96"/>
      <c r="K3" s="96"/>
      <c r="L3" s="96"/>
      <c r="M3" s="96"/>
      <c r="N3" s="96"/>
      <c r="O3" s="96"/>
      <c r="P3" s="96"/>
      <c r="Q3" s="96"/>
      <c r="R3" s="96"/>
      <c r="S3" s="96"/>
      <c r="T3" s="97"/>
      <c r="U3" s="97"/>
      <c r="V3" s="97"/>
      <c r="W3" s="97"/>
      <c r="X3" s="97"/>
      <c r="Y3" s="97"/>
      <c r="Z3" s="97"/>
      <c r="AA3" s="97"/>
      <c r="AB3" s="97"/>
      <c r="AC3" s="97"/>
      <c r="AD3" s="97"/>
      <c r="AE3" s="97"/>
      <c r="AF3" s="97"/>
      <c r="AG3" s="97"/>
    </row>
    <row r="4" spans="1:33" ht="63.75" x14ac:dyDescent="0.2">
      <c r="A4" s="486" t="s">
        <v>93</v>
      </c>
      <c r="B4" s="489" t="s">
        <v>262</v>
      </c>
      <c r="C4" s="101" t="s">
        <v>263</v>
      </c>
      <c r="D4" s="492" t="s">
        <v>110</v>
      </c>
      <c r="E4" s="493"/>
      <c r="F4" s="493"/>
      <c r="G4" s="493"/>
      <c r="H4" s="493"/>
      <c r="I4" s="493"/>
      <c r="J4" s="493"/>
      <c r="K4" s="493"/>
      <c r="L4" s="493"/>
      <c r="M4" s="493"/>
      <c r="N4" s="493"/>
      <c r="O4" s="493"/>
      <c r="P4" s="493"/>
      <c r="Q4" s="493"/>
      <c r="R4" s="493"/>
      <c r="S4" s="493"/>
      <c r="T4" s="493"/>
      <c r="U4" s="493"/>
      <c r="V4" s="493"/>
      <c r="W4" s="493"/>
      <c r="X4" s="492" t="s">
        <v>264</v>
      </c>
      <c r="Y4" s="492"/>
      <c r="Z4" s="492"/>
      <c r="AA4" s="492"/>
      <c r="AB4" s="492"/>
      <c r="AC4" s="492"/>
      <c r="AD4" s="492"/>
      <c r="AE4" s="492"/>
      <c r="AF4" s="492"/>
      <c r="AG4" s="492"/>
    </row>
    <row r="5" spans="1:33" s="3" customFormat="1" ht="12.75" customHeight="1" x14ac:dyDescent="0.2">
      <c r="A5" s="487"/>
      <c r="B5" s="490"/>
      <c r="C5" s="494" t="s">
        <v>259</v>
      </c>
      <c r="D5" s="495" t="s">
        <v>95</v>
      </c>
      <c r="E5" s="495"/>
      <c r="F5" s="495"/>
      <c r="G5" s="495"/>
      <c r="H5" s="495" t="s">
        <v>96</v>
      </c>
      <c r="I5" s="495"/>
      <c r="J5" s="495"/>
      <c r="K5" s="495"/>
      <c r="L5" s="496" t="s">
        <v>97</v>
      </c>
      <c r="M5" s="497"/>
      <c r="N5" s="497"/>
      <c r="O5" s="498"/>
      <c r="P5" s="496" t="s">
        <v>98</v>
      </c>
      <c r="Q5" s="497"/>
      <c r="R5" s="497"/>
      <c r="S5" s="498"/>
      <c r="T5" s="483" t="s">
        <v>265</v>
      </c>
      <c r="U5" s="483" t="s">
        <v>266</v>
      </c>
      <c r="V5" s="483" t="s">
        <v>267</v>
      </c>
      <c r="W5" s="483" t="s">
        <v>268</v>
      </c>
      <c r="X5" s="483">
        <v>5</v>
      </c>
      <c r="Y5" s="483">
        <v>6</v>
      </c>
      <c r="Z5" s="483">
        <v>7</v>
      </c>
      <c r="AA5" s="483">
        <v>8</v>
      </c>
      <c r="AB5" s="483">
        <v>9</v>
      </c>
      <c r="AC5" s="483">
        <v>10</v>
      </c>
      <c r="AD5" s="483">
        <v>11</v>
      </c>
      <c r="AE5" s="483">
        <v>12</v>
      </c>
      <c r="AF5" s="483">
        <v>13</v>
      </c>
      <c r="AG5" s="483">
        <v>14</v>
      </c>
    </row>
    <row r="6" spans="1:33" s="3" customFormat="1" ht="22.5" x14ac:dyDescent="0.2">
      <c r="A6" s="488"/>
      <c r="B6" s="491"/>
      <c r="C6" s="494"/>
      <c r="D6" s="102" t="s">
        <v>269</v>
      </c>
      <c r="E6" s="102" t="s">
        <v>270</v>
      </c>
      <c r="F6" s="102" t="s">
        <v>271</v>
      </c>
      <c r="G6" s="102" t="s">
        <v>272</v>
      </c>
      <c r="H6" s="102" t="s">
        <v>269</v>
      </c>
      <c r="I6" s="102" t="s">
        <v>270</v>
      </c>
      <c r="J6" s="102" t="s">
        <v>271</v>
      </c>
      <c r="K6" s="102" t="s">
        <v>272</v>
      </c>
      <c r="L6" s="102" t="s">
        <v>269</v>
      </c>
      <c r="M6" s="102" t="s">
        <v>270</v>
      </c>
      <c r="N6" s="102" t="s">
        <v>271</v>
      </c>
      <c r="O6" s="102" t="s">
        <v>272</v>
      </c>
      <c r="P6" s="102" t="s">
        <v>269</v>
      </c>
      <c r="Q6" s="102" t="s">
        <v>270</v>
      </c>
      <c r="R6" s="102" t="s">
        <v>271</v>
      </c>
      <c r="S6" s="102" t="s">
        <v>272</v>
      </c>
      <c r="T6" s="484"/>
      <c r="U6" s="484"/>
      <c r="V6" s="484"/>
      <c r="W6" s="484"/>
      <c r="X6" s="484"/>
      <c r="Y6" s="484"/>
      <c r="Z6" s="484"/>
      <c r="AA6" s="484"/>
      <c r="AB6" s="484"/>
      <c r="AC6" s="484"/>
      <c r="AD6" s="484"/>
      <c r="AE6" s="484"/>
      <c r="AF6" s="484"/>
      <c r="AG6" s="484"/>
    </row>
    <row r="7" spans="1:33" s="30" customFormat="1" ht="14.25" x14ac:dyDescent="0.2">
      <c r="A7" s="103"/>
      <c r="B7" s="478" t="s">
        <v>273</v>
      </c>
      <c r="C7" s="479"/>
      <c r="D7" s="479"/>
      <c r="E7" s="479"/>
      <c r="F7" s="479"/>
      <c r="G7" s="479"/>
      <c r="H7" s="479"/>
      <c r="I7" s="479"/>
      <c r="J7" s="479"/>
      <c r="K7" s="479"/>
      <c r="L7" s="479"/>
      <c r="M7" s="479"/>
      <c r="N7" s="479"/>
      <c r="O7" s="479"/>
      <c r="P7" s="479"/>
      <c r="Q7" s="479"/>
      <c r="R7" s="479"/>
      <c r="S7" s="479"/>
      <c r="T7" s="479"/>
      <c r="U7" s="479"/>
      <c r="V7" s="479"/>
      <c r="W7" s="480"/>
      <c r="X7" s="104"/>
      <c r="Y7" s="104"/>
      <c r="Z7" s="104"/>
      <c r="AA7" s="104"/>
      <c r="AB7" s="104"/>
      <c r="AC7" s="104"/>
      <c r="AD7" s="104"/>
      <c r="AE7" s="104"/>
      <c r="AF7" s="104"/>
      <c r="AG7" s="104"/>
    </row>
    <row r="8" spans="1:33" s="30" customFormat="1" ht="14.25" customHeight="1" x14ac:dyDescent="0.2">
      <c r="A8" s="105">
        <v>1</v>
      </c>
      <c r="B8" s="106" t="s">
        <v>99</v>
      </c>
      <c r="C8" s="107"/>
      <c r="D8" s="108"/>
      <c r="E8" s="108"/>
      <c r="F8" s="108"/>
      <c r="G8" s="108"/>
      <c r="H8" s="108"/>
      <c r="I8" s="108"/>
      <c r="J8" s="108"/>
      <c r="K8" s="108"/>
      <c r="L8" s="108"/>
      <c r="M8" s="108"/>
      <c r="N8" s="108"/>
      <c r="O8" s="108"/>
      <c r="P8" s="108"/>
      <c r="Q8" s="108"/>
      <c r="R8" s="108"/>
      <c r="S8" s="108"/>
      <c r="T8" s="101">
        <f>SUM(D8:G8)</f>
        <v>0</v>
      </c>
      <c r="U8" s="101">
        <f>SUM(H8:K8)</f>
        <v>0</v>
      </c>
      <c r="V8" s="101">
        <f>SUM(L8:O8)</f>
        <v>0</v>
      </c>
      <c r="W8" s="101">
        <f>SUM(P8:S8)</f>
        <v>0</v>
      </c>
      <c r="X8" s="109"/>
      <c r="Y8" s="109"/>
      <c r="Z8" s="109"/>
      <c r="AA8" s="109"/>
      <c r="AB8" s="109"/>
      <c r="AC8" s="109"/>
      <c r="AD8" s="109"/>
      <c r="AE8" s="109"/>
      <c r="AF8" s="109"/>
      <c r="AG8" s="109"/>
    </row>
    <row r="9" spans="1:33" s="30" customFormat="1" ht="14.25" customHeight="1" x14ac:dyDescent="0.2">
      <c r="A9" s="105">
        <v>2</v>
      </c>
      <c r="B9" s="106" t="s">
        <v>100</v>
      </c>
      <c r="C9" s="107"/>
      <c r="D9" s="108"/>
      <c r="E9" s="108"/>
      <c r="F9" s="108"/>
      <c r="G9" s="108"/>
      <c r="H9" s="108"/>
      <c r="I9" s="108"/>
      <c r="J9" s="108"/>
      <c r="K9" s="108"/>
      <c r="L9" s="108"/>
      <c r="M9" s="108"/>
      <c r="N9" s="108"/>
      <c r="O9" s="108"/>
      <c r="P9" s="108"/>
      <c r="Q9" s="108"/>
      <c r="R9" s="108"/>
      <c r="S9" s="108"/>
      <c r="T9" s="101">
        <f t="shared" ref="T9:T43" si="0">SUM(D9:G9)</f>
        <v>0</v>
      </c>
      <c r="U9" s="101">
        <f t="shared" ref="U9:U43" si="1">SUM(H9:K9)</f>
        <v>0</v>
      </c>
      <c r="V9" s="101">
        <f t="shared" ref="V9:V43" si="2">SUM(L9:O9)</f>
        <v>0</v>
      </c>
      <c r="W9" s="101">
        <f t="shared" ref="W9:W43" si="3">SUM(P9:S9)</f>
        <v>0</v>
      </c>
      <c r="X9" s="109"/>
      <c r="Y9" s="109"/>
      <c r="Z9" s="109"/>
      <c r="AA9" s="109"/>
      <c r="AB9" s="109"/>
      <c r="AC9" s="109"/>
      <c r="AD9" s="109"/>
      <c r="AE9" s="109"/>
      <c r="AF9" s="109"/>
      <c r="AG9" s="109"/>
    </row>
    <row r="10" spans="1:33" s="30" customFormat="1" ht="14.25" customHeight="1" x14ac:dyDescent="0.2">
      <c r="A10" s="105">
        <v>3</v>
      </c>
      <c r="B10" s="106" t="s">
        <v>101</v>
      </c>
      <c r="C10" s="107"/>
      <c r="D10" s="108"/>
      <c r="E10" s="108"/>
      <c r="F10" s="108"/>
      <c r="G10" s="108"/>
      <c r="H10" s="108"/>
      <c r="I10" s="108"/>
      <c r="J10" s="108"/>
      <c r="K10" s="108"/>
      <c r="L10" s="108"/>
      <c r="M10" s="108"/>
      <c r="N10" s="108"/>
      <c r="O10" s="108"/>
      <c r="P10" s="108"/>
      <c r="Q10" s="108"/>
      <c r="R10" s="108"/>
      <c r="S10" s="108"/>
      <c r="T10" s="101">
        <f t="shared" si="0"/>
        <v>0</v>
      </c>
      <c r="U10" s="101">
        <f t="shared" si="1"/>
        <v>0</v>
      </c>
      <c r="V10" s="101">
        <f t="shared" si="2"/>
        <v>0</v>
      </c>
      <c r="W10" s="101">
        <f t="shared" si="3"/>
        <v>0</v>
      </c>
      <c r="X10" s="109"/>
      <c r="Y10" s="109"/>
      <c r="Z10" s="109"/>
      <c r="AA10" s="109"/>
      <c r="AB10" s="109"/>
      <c r="AC10" s="109"/>
      <c r="AD10" s="109"/>
      <c r="AE10" s="109"/>
      <c r="AF10" s="109"/>
      <c r="AG10" s="109"/>
    </row>
    <row r="11" spans="1:33" s="30" customFormat="1" ht="29.25" customHeight="1" x14ac:dyDescent="0.2">
      <c r="A11" s="105">
        <v>4</v>
      </c>
      <c r="B11" s="106" t="s">
        <v>102</v>
      </c>
      <c r="C11" s="107"/>
      <c r="D11" s="108"/>
      <c r="E11" s="108"/>
      <c r="F11" s="108"/>
      <c r="G11" s="108"/>
      <c r="H11" s="108"/>
      <c r="I11" s="108"/>
      <c r="J11" s="108"/>
      <c r="K11" s="108"/>
      <c r="L11" s="108"/>
      <c r="M11" s="108"/>
      <c r="N11" s="108"/>
      <c r="O11" s="108"/>
      <c r="P11" s="108"/>
      <c r="Q11" s="108"/>
      <c r="R11" s="108"/>
      <c r="S11" s="108"/>
      <c r="T11" s="101">
        <f t="shared" si="0"/>
        <v>0</v>
      </c>
      <c r="U11" s="101">
        <f t="shared" si="1"/>
        <v>0</v>
      </c>
      <c r="V11" s="101">
        <f t="shared" si="2"/>
        <v>0</v>
      </c>
      <c r="W11" s="101">
        <f t="shared" si="3"/>
        <v>0</v>
      </c>
      <c r="X11" s="109"/>
      <c r="Y11" s="109"/>
      <c r="Z11" s="109"/>
      <c r="AA11" s="109"/>
      <c r="AB11" s="109"/>
      <c r="AC11" s="109"/>
      <c r="AD11" s="109"/>
      <c r="AE11" s="109"/>
      <c r="AF11" s="109"/>
      <c r="AG11" s="109"/>
    </row>
    <row r="12" spans="1:33" s="30" customFormat="1" ht="18" customHeight="1" x14ac:dyDescent="0.2">
      <c r="A12" s="105">
        <v>5</v>
      </c>
      <c r="B12" s="106" t="s">
        <v>103</v>
      </c>
      <c r="C12" s="107"/>
      <c r="D12" s="108"/>
      <c r="E12" s="108"/>
      <c r="F12" s="108"/>
      <c r="G12" s="108"/>
      <c r="H12" s="108"/>
      <c r="I12" s="108"/>
      <c r="J12" s="108"/>
      <c r="K12" s="108"/>
      <c r="L12" s="108"/>
      <c r="M12" s="108"/>
      <c r="N12" s="108"/>
      <c r="O12" s="108"/>
      <c r="P12" s="108"/>
      <c r="Q12" s="108"/>
      <c r="R12" s="108"/>
      <c r="S12" s="108"/>
      <c r="T12" s="101">
        <f t="shared" si="0"/>
        <v>0</v>
      </c>
      <c r="U12" s="101">
        <f t="shared" si="1"/>
        <v>0</v>
      </c>
      <c r="V12" s="101">
        <f t="shared" si="2"/>
        <v>0</v>
      </c>
      <c r="W12" s="101">
        <f t="shared" si="3"/>
        <v>0</v>
      </c>
      <c r="X12" s="109"/>
      <c r="Y12" s="109"/>
      <c r="Z12" s="109"/>
      <c r="AA12" s="109"/>
      <c r="AB12" s="109"/>
      <c r="AC12" s="109"/>
      <c r="AD12" s="109"/>
      <c r="AE12" s="109"/>
      <c r="AF12" s="109"/>
      <c r="AG12" s="109"/>
    </row>
    <row r="13" spans="1:33" s="30" customFormat="1" ht="14.25" customHeight="1" x14ac:dyDescent="0.2">
      <c r="A13" s="105">
        <v>6</v>
      </c>
      <c r="B13" s="106" t="s">
        <v>104</v>
      </c>
      <c r="C13" s="107"/>
      <c r="D13" s="108"/>
      <c r="E13" s="108"/>
      <c r="F13" s="108"/>
      <c r="G13" s="108"/>
      <c r="H13" s="108"/>
      <c r="I13" s="108"/>
      <c r="J13" s="108"/>
      <c r="K13" s="108"/>
      <c r="L13" s="108"/>
      <c r="M13" s="108"/>
      <c r="N13" s="108"/>
      <c r="O13" s="108"/>
      <c r="P13" s="108"/>
      <c r="Q13" s="108"/>
      <c r="R13" s="108"/>
      <c r="S13" s="108"/>
      <c r="T13" s="101">
        <f t="shared" si="0"/>
        <v>0</v>
      </c>
      <c r="U13" s="101">
        <f t="shared" si="1"/>
        <v>0</v>
      </c>
      <c r="V13" s="101">
        <f t="shared" si="2"/>
        <v>0</v>
      </c>
      <c r="W13" s="101">
        <f t="shared" si="3"/>
        <v>0</v>
      </c>
      <c r="X13" s="109"/>
      <c r="Y13" s="109"/>
      <c r="Z13" s="109"/>
      <c r="AA13" s="109"/>
      <c r="AB13" s="109"/>
      <c r="AC13" s="109"/>
      <c r="AD13" s="109"/>
      <c r="AE13" s="109"/>
      <c r="AF13" s="109"/>
      <c r="AG13" s="109"/>
    </row>
    <row r="14" spans="1:33" s="30" customFormat="1" ht="14.25" customHeight="1" x14ac:dyDescent="0.2">
      <c r="A14" s="105">
        <v>7</v>
      </c>
      <c r="B14" s="106" t="s">
        <v>105</v>
      </c>
      <c r="C14" s="107"/>
      <c r="D14" s="108"/>
      <c r="E14" s="108"/>
      <c r="F14" s="108"/>
      <c r="G14" s="108"/>
      <c r="H14" s="108"/>
      <c r="I14" s="108"/>
      <c r="J14" s="108"/>
      <c r="K14" s="108"/>
      <c r="L14" s="108"/>
      <c r="M14" s="108"/>
      <c r="N14" s="108"/>
      <c r="O14" s="108"/>
      <c r="P14" s="108"/>
      <c r="Q14" s="108"/>
      <c r="R14" s="108"/>
      <c r="S14" s="108"/>
      <c r="T14" s="101">
        <f t="shared" si="0"/>
        <v>0</v>
      </c>
      <c r="U14" s="101">
        <f t="shared" si="1"/>
        <v>0</v>
      </c>
      <c r="V14" s="101">
        <f t="shared" si="2"/>
        <v>0</v>
      </c>
      <c r="W14" s="101">
        <f t="shared" si="3"/>
        <v>0</v>
      </c>
      <c r="X14" s="109"/>
      <c r="Y14" s="109"/>
      <c r="Z14" s="109"/>
      <c r="AA14" s="109"/>
      <c r="AB14" s="109"/>
      <c r="AC14" s="109"/>
      <c r="AD14" s="109"/>
      <c r="AE14" s="109"/>
      <c r="AF14" s="109"/>
      <c r="AG14" s="109"/>
    </row>
    <row r="15" spans="1:33" s="30" customFormat="1" ht="28.5" customHeight="1" x14ac:dyDescent="0.2">
      <c r="A15" s="105">
        <v>8</v>
      </c>
      <c r="B15" s="106" t="s">
        <v>106</v>
      </c>
      <c r="C15" s="107"/>
      <c r="D15" s="108"/>
      <c r="E15" s="108"/>
      <c r="F15" s="108"/>
      <c r="G15" s="108"/>
      <c r="H15" s="108"/>
      <c r="I15" s="108"/>
      <c r="J15" s="108"/>
      <c r="K15" s="108"/>
      <c r="L15" s="108"/>
      <c r="M15" s="108"/>
      <c r="N15" s="108"/>
      <c r="O15" s="108"/>
      <c r="P15" s="108"/>
      <c r="Q15" s="108"/>
      <c r="R15" s="108"/>
      <c r="S15" s="108"/>
      <c r="T15" s="101">
        <f t="shared" si="0"/>
        <v>0</v>
      </c>
      <c r="U15" s="101">
        <f t="shared" si="1"/>
        <v>0</v>
      </c>
      <c r="V15" s="101">
        <f t="shared" si="2"/>
        <v>0</v>
      </c>
      <c r="W15" s="101">
        <f t="shared" si="3"/>
        <v>0</v>
      </c>
      <c r="X15" s="109"/>
      <c r="Y15" s="109"/>
      <c r="Z15" s="109"/>
      <c r="AA15" s="109"/>
      <c r="AB15" s="109"/>
      <c r="AC15" s="109"/>
      <c r="AD15" s="109"/>
      <c r="AE15" s="109"/>
      <c r="AF15" s="109"/>
      <c r="AG15" s="109"/>
    </row>
    <row r="16" spans="1:33" s="30" customFormat="1" ht="13.5" customHeight="1" x14ac:dyDescent="0.2">
      <c r="A16" s="105">
        <v>9</v>
      </c>
      <c r="B16" s="106" t="s">
        <v>6</v>
      </c>
      <c r="C16" s="107"/>
      <c r="D16" s="108"/>
      <c r="E16" s="108"/>
      <c r="F16" s="108"/>
      <c r="G16" s="108"/>
      <c r="H16" s="108"/>
      <c r="I16" s="108"/>
      <c r="J16" s="108"/>
      <c r="K16" s="108"/>
      <c r="L16" s="108"/>
      <c r="M16" s="108"/>
      <c r="N16" s="108"/>
      <c r="O16" s="108"/>
      <c r="P16" s="108"/>
      <c r="Q16" s="108"/>
      <c r="R16" s="108"/>
      <c r="S16" s="108"/>
      <c r="T16" s="101">
        <f t="shared" si="0"/>
        <v>0</v>
      </c>
      <c r="U16" s="101">
        <f t="shared" si="1"/>
        <v>0</v>
      </c>
      <c r="V16" s="101">
        <f t="shared" si="2"/>
        <v>0</v>
      </c>
      <c r="W16" s="101">
        <f t="shared" si="3"/>
        <v>0</v>
      </c>
      <c r="X16" s="109"/>
      <c r="Y16" s="109"/>
      <c r="Z16" s="109"/>
      <c r="AA16" s="109"/>
      <c r="AB16" s="109"/>
      <c r="AC16" s="109"/>
      <c r="AD16" s="109"/>
      <c r="AE16" s="109"/>
      <c r="AF16" s="109"/>
      <c r="AG16" s="109"/>
    </row>
    <row r="17" spans="1:33" s="112" customFormat="1" ht="18" customHeight="1" x14ac:dyDescent="0.2">
      <c r="A17" s="481" t="s">
        <v>274</v>
      </c>
      <c r="B17" s="481"/>
      <c r="C17" s="110">
        <f t="shared" ref="C17:AG17" si="4">SUM(C8:C16)</f>
        <v>0</v>
      </c>
      <c r="D17" s="111">
        <f t="shared" si="4"/>
        <v>0</v>
      </c>
      <c r="E17" s="111">
        <f t="shared" si="4"/>
        <v>0</v>
      </c>
      <c r="F17" s="111">
        <f t="shared" si="4"/>
        <v>0</v>
      </c>
      <c r="G17" s="111">
        <f t="shared" si="4"/>
        <v>0</v>
      </c>
      <c r="H17" s="111">
        <f t="shared" si="4"/>
        <v>0</v>
      </c>
      <c r="I17" s="111">
        <f t="shared" si="4"/>
        <v>0</v>
      </c>
      <c r="J17" s="111">
        <f t="shared" si="4"/>
        <v>0</v>
      </c>
      <c r="K17" s="111">
        <f t="shared" si="4"/>
        <v>0</v>
      </c>
      <c r="L17" s="111">
        <f t="shared" si="4"/>
        <v>0</v>
      </c>
      <c r="M17" s="111">
        <f t="shared" si="4"/>
        <v>0</v>
      </c>
      <c r="N17" s="111">
        <f t="shared" si="4"/>
        <v>0</v>
      </c>
      <c r="O17" s="111">
        <f t="shared" si="4"/>
        <v>0</v>
      </c>
      <c r="P17" s="111">
        <f t="shared" si="4"/>
        <v>0</v>
      </c>
      <c r="Q17" s="111">
        <f t="shared" si="4"/>
        <v>0</v>
      </c>
      <c r="R17" s="111">
        <f t="shared" si="4"/>
        <v>0</v>
      </c>
      <c r="S17" s="111">
        <f t="shared" si="4"/>
        <v>0</v>
      </c>
      <c r="T17" s="110">
        <f t="shared" si="4"/>
        <v>0</v>
      </c>
      <c r="U17" s="110">
        <f t="shared" si="4"/>
        <v>0</v>
      </c>
      <c r="V17" s="110">
        <f t="shared" si="4"/>
        <v>0</v>
      </c>
      <c r="W17" s="110">
        <f t="shared" si="4"/>
        <v>0</v>
      </c>
      <c r="X17" s="110">
        <f t="shared" si="4"/>
        <v>0</v>
      </c>
      <c r="Y17" s="110">
        <f t="shared" si="4"/>
        <v>0</v>
      </c>
      <c r="Z17" s="110">
        <f t="shared" si="4"/>
        <v>0</v>
      </c>
      <c r="AA17" s="110">
        <f t="shared" si="4"/>
        <v>0</v>
      </c>
      <c r="AB17" s="110">
        <f t="shared" si="4"/>
        <v>0</v>
      </c>
      <c r="AC17" s="110">
        <f t="shared" si="4"/>
        <v>0</v>
      </c>
      <c r="AD17" s="110">
        <f t="shared" si="4"/>
        <v>0</v>
      </c>
      <c r="AE17" s="110">
        <f t="shared" si="4"/>
        <v>0</v>
      </c>
      <c r="AF17" s="110">
        <f t="shared" si="4"/>
        <v>0</v>
      </c>
      <c r="AG17" s="110">
        <f t="shared" si="4"/>
        <v>0</v>
      </c>
    </row>
    <row r="18" spans="1:33" s="30" customFormat="1" ht="14.25" customHeight="1" x14ac:dyDescent="0.2">
      <c r="A18" s="105">
        <v>10</v>
      </c>
      <c r="B18" s="106" t="s">
        <v>275</v>
      </c>
      <c r="C18" s="107"/>
      <c r="D18" s="108"/>
      <c r="E18" s="108"/>
      <c r="F18" s="108"/>
      <c r="G18" s="108"/>
      <c r="H18" s="108"/>
      <c r="I18" s="108"/>
      <c r="J18" s="108"/>
      <c r="K18" s="108"/>
      <c r="L18" s="108"/>
      <c r="M18" s="108"/>
      <c r="N18" s="108"/>
      <c r="O18" s="108"/>
      <c r="P18" s="108"/>
      <c r="Q18" s="108"/>
      <c r="R18" s="108"/>
      <c r="S18" s="108"/>
      <c r="T18" s="101">
        <f>SUM(D18:G18)</f>
        <v>0</v>
      </c>
      <c r="U18" s="101">
        <f t="shared" si="1"/>
        <v>0</v>
      </c>
      <c r="V18" s="101">
        <f t="shared" si="2"/>
        <v>0</v>
      </c>
      <c r="W18" s="101">
        <f t="shared" si="3"/>
        <v>0</v>
      </c>
      <c r="X18" s="109"/>
      <c r="Y18" s="109"/>
      <c r="Z18" s="109"/>
      <c r="AA18" s="109"/>
      <c r="AB18" s="109"/>
      <c r="AC18" s="109"/>
      <c r="AD18" s="109"/>
      <c r="AE18" s="109"/>
      <c r="AF18" s="109"/>
      <c r="AG18" s="109"/>
    </row>
    <row r="19" spans="1:33" s="30" customFormat="1" ht="30" customHeight="1" x14ac:dyDescent="0.2">
      <c r="A19" s="105">
        <v>11</v>
      </c>
      <c r="B19" s="106" t="s">
        <v>276</v>
      </c>
      <c r="C19" s="107"/>
      <c r="D19" s="108"/>
      <c r="E19" s="108"/>
      <c r="F19" s="108"/>
      <c r="G19" s="108"/>
      <c r="H19" s="108"/>
      <c r="I19" s="108"/>
      <c r="J19" s="108"/>
      <c r="K19" s="108"/>
      <c r="L19" s="108"/>
      <c r="M19" s="108"/>
      <c r="N19" s="108"/>
      <c r="O19" s="108"/>
      <c r="P19" s="108"/>
      <c r="Q19" s="108"/>
      <c r="R19" s="108"/>
      <c r="S19" s="108"/>
      <c r="T19" s="101">
        <f t="shared" si="0"/>
        <v>0</v>
      </c>
      <c r="U19" s="101">
        <f t="shared" si="1"/>
        <v>0</v>
      </c>
      <c r="V19" s="101">
        <f t="shared" si="2"/>
        <v>0</v>
      </c>
      <c r="W19" s="101">
        <f t="shared" si="3"/>
        <v>0</v>
      </c>
      <c r="X19" s="109"/>
      <c r="Y19" s="109"/>
      <c r="Z19" s="109"/>
      <c r="AA19" s="109"/>
      <c r="AB19" s="109"/>
      <c r="AC19" s="109"/>
      <c r="AD19" s="109"/>
      <c r="AE19" s="109"/>
      <c r="AF19" s="109"/>
      <c r="AG19" s="109"/>
    </row>
    <row r="20" spans="1:33" s="30" customFormat="1" ht="14.25" customHeight="1" x14ac:dyDescent="0.2">
      <c r="A20" s="105">
        <v>12</v>
      </c>
      <c r="B20" s="106" t="s">
        <v>277</v>
      </c>
      <c r="C20" s="107"/>
      <c r="D20" s="108"/>
      <c r="E20" s="108"/>
      <c r="F20" s="108"/>
      <c r="G20" s="108"/>
      <c r="H20" s="108"/>
      <c r="I20" s="108"/>
      <c r="J20" s="108"/>
      <c r="K20" s="108"/>
      <c r="L20" s="108"/>
      <c r="M20" s="108"/>
      <c r="N20" s="108"/>
      <c r="O20" s="108"/>
      <c r="P20" s="108"/>
      <c r="Q20" s="108"/>
      <c r="R20" s="108"/>
      <c r="S20" s="108"/>
      <c r="T20" s="101">
        <f t="shared" si="0"/>
        <v>0</v>
      </c>
      <c r="U20" s="101">
        <f t="shared" si="1"/>
        <v>0</v>
      </c>
      <c r="V20" s="101">
        <f t="shared" si="2"/>
        <v>0</v>
      </c>
      <c r="W20" s="101">
        <f t="shared" si="3"/>
        <v>0</v>
      </c>
      <c r="X20" s="109"/>
      <c r="Y20" s="109"/>
      <c r="Z20" s="109"/>
      <c r="AA20" s="109"/>
      <c r="AB20" s="109"/>
      <c r="AC20" s="109"/>
      <c r="AD20" s="109"/>
      <c r="AE20" s="109"/>
      <c r="AF20" s="109"/>
      <c r="AG20" s="109"/>
    </row>
    <row r="21" spans="1:33" s="30" customFormat="1" ht="59.25" customHeight="1" x14ac:dyDescent="0.2">
      <c r="A21" s="105">
        <v>13</v>
      </c>
      <c r="B21" s="106" t="s">
        <v>278</v>
      </c>
      <c r="C21" s="107"/>
      <c r="D21" s="108"/>
      <c r="E21" s="108"/>
      <c r="F21" s="108"/>
      <c r="G21" s="108"/>
      <c r="H21" s="108"/>
      <c r="I21" s="108"/>
      <c r="J21" s="108"/>
      <c r="K21" s="108"/>
      <c r="L21" s="108"/>
      <c r="M21" s="108"/>
      <c r="N21" s="108"/>
      <c r="O21" s="108"/>
      <c r="P21" s="108"/>
      <c r="Q21" s="108"/>
      <c r="R21" s="108"/>
      <c r="S21" s="108"/>
      <c r="T21" s="101">
        <f t="shared" si="0"/>
        <v>0</v>
      </c>
      <c r="U21" s="101">
        <f t="shared" si="1"/>
        <v>0</v>
      </c>
      <c r="V21" s="101">
        <f t="shared" si="2"/>
        <v>0</v>
      </c>
      <c r="W21" s="101">
        <f t="shared" si="3"/>
        <v>0</v>
      </c>
      <c r="X21" s="109"/>
      <c r="Y21" s="109"/>
      <c r="Z21" s="109"/>
      <c r="AA21" s="109"/>
      <c r="AB21" s="109"/>
      <c r="AC21" s="109"/>
      <c r="AD21" s="109"/>
      <c r="AE21" s="109"/>
      <c r="AF21" s="109"/>
      <c r="AG21" s="109"/>
    </row>
    <row r="22" spans="1:33" s="30" customFormat="1" ht="15" customHeight="1" x14ac:dyDescent="0.2">
      <c r="A22" s="481" t="s">
        <v>279</v>
      </c>
      <c r="B22" s="481"/>
      <c r="C22" s="110">
        <f t="shared" ref="C22:AG24" si="5">SUM(C18:C21)</f>
        <v>0</v>
      </c>
      <c r="D22" s="111">
        <f t="shared" si="5"/>
        <v>0</v>
      </c>
      <c r="E22" s="111">
        <f t="shared" si="5"/>
        <v>0</v>
      </c>
      <c r="F22" s="111">
        <f t="shared" si="5"/>
        <v>0</v>
      </c>
      <c r="G22" s="111">
        <f t="shared" si="5"/>
        <v>0</v>
      </c>
      <c r="H22" s="111">
        <f t="shared" si="5"/>
        <v>0</v>
      </c>
      <c r="I22" s="111">
        <f t="shared" si="5"/>
        <v>0</v>
      </c>
      <c r="J22" s="111">
        <f t="shared" si="5"/>
        <v>0</v>
      </c>
      <c r="K22" s="111">
        <f t="shared" si="5"/>
        <v>0</v>
      </c>
      <c r="L22" s="111">
        <f t="shared" si="5"/>
        <v>0</v>
      </c>
      <c r="M22" s="111">
        <f t="shared" si="5"/>
        <v>0</v>
      </c>
      <c r="N22" s="111">
        <f t="shared" si="5"/>
        <v>0</v>
      </c>
      <c r="O22" s="111">
        <f t="shared" si="5"/>
        <v>0</v>
      </c>
      <c r="P22" s="111">
        <f t="shared" si="5"/>
        <v>0</v>
      </c>
      <c r="Q22" s="111">
        <f t="shared" si="5"/>
        <v>0</v>
      </c>
      <c r="R22" s="111">
        <f t="shared" si="5"/>
        <v>0</v>
      </c>
      <c r="S22" s="111">
        <f t="shared" si="5"/>
        <v>0</v>
      </c>
      <c r="T22" s="110">
        <f t="shared" si="5"/>
        <v>0</v>
      </c>
      <c r="U22" s="110">
        <f t="shared" si="5"/>
        <v>0</v>
      </c>
      <c r="V22" s="110">
        <f t="shared" si="5"/>
        <v>0</v>
      </c>
      <c r="W22" s="110">
        <f t="shared" si="5"/>
        <v>0</v>
      </c>
      <c r="X22" s="110">
        <f t="shared" si="5"/>
        <v>0</v>
      </c>
      <c r="Y22" s="110">
        <f t="shared" si="5"/>
        <v>0</v>
      </c>
      <c r="Z22" s="110">
        <f t="shared" si="5"/>
        <v>0</v>
      </c>
      <c r="AA22" s="110">
        <f t="shared" si="5"/>
        <v>0</v>
      </c>
      <c r="AB22" s="110">
        <f t="shared" si="5"/>
        <v>0</v>
      </c>
      <c r="AC22" s="110">
        <f t="shared" si="5"/>
        <v>0</v>
      </c>
      <c r="AD22" s="110">
        <f t="shared" si="5"/>
        <v>0</v>
      </c>
      <c r="AE22" s="110">
        <f t="shared" si="5"/>
        <v>0</v>
      </c>
      <c r="AF22" s="110">
        <f t="shared" si="5"/>
        <v>0</v>
      </c>
      <c r="AG22" s="110">
        <f t="shared" si="5"/>
        <v>0</v>
      </c>
    </row>
    <row r="23" spans="1:33" s="30" customFormat="1" ht="15" customHeight="1" x14ac:dyDescent="0.2">
      <c r="A23" s="113">
        <v>14</v>
      </c>
      <c r="B23" s="114" t="s">
        <v>280</v>
      </c>
      <c r="C23" s="115"/>
      <c r="D23" s="116"/>
      <c r="E23" s="116"/>
      <c r="F23" s="116"/>
      <c r="G23" s="116"/>
      <c r="H23" s="116"/>
      <c r="I23" s="116"/>
      <c r="J23" s="116"/>
      <c r="K23" s="116"/>
      <c r="L23" s="116"/>
      <c r="M23" s="116"/>
      <c r="N23" s="116"/>
      <c r="O23" s="116"/>
      <c r="P23" s="116"/>
      <c r="Q23" s="116"/>
      <c r="R23" s="116"/>
      <c r="S23" s="116"/>
      <c r="T23" s="110">
        <f t="shared" si="5"/>
        <v>0</v>
      </c>
      <c r="U23" s="110">
        <f t="shared" si="5"/>
        <v>0</v>
      </c>
      <c r="V23" s="110">
        <f t="shared" si="5"/>
        <v>0</v>
      </c>
      <c r="W23" s="110">
        <f t="shared" si="5"/>
        <v>0</v>
      </c>
      <c r="X23" s="115"/>
      <c r="Y23" s="115"/>
      <c r="Z23" s="115"/>
      <c r="AA23" s="115"/>
      <c r="AB23" s="115"/>
      <c r="AC23" s="115"/>
      <c r="AD23" s="115"/>
      <c r="AE23" s="115"/>
      <c r="AF23" s="115"/>
      <c r="AG23" s="115"/>
    </row>
    <row r="24" spans="1:33" s="30" customFormat="1" ht="15" customHeight="1" x14ac:dyDescent="0.2">
      <c r="A24" s="482" t="s">
        <v>281</v>
      </c>
      <c r="B24" s="482"/>
      <c r="C24" s="110">
        <f t="shared" ref="C24:S24" si="6">C23+C22+C17</f>
        <v>0</v>
      </c>
      <c r="D24" s="111">
        <f t="shared" si="6"/>
        <v>0</v>
      </c>
      <c r="E24" s="111">
        <f t="shared" si="6"/>
        <v>0</v>
      </c>
      <c r="F24" s="111">
        <f t="shared" si="6"/>
        <v>0</v>
      </c>
      <c r="G24" s="111">
        <f t="shared" si="6"/>
        <v>0</v>
      </c>
      <c r="H24" s="111">
        <f t="shared" si="6"/>
        <v>0</v>
      </c>
      <c r="I24" s="111">
        <f t="shared" si="6"/>
        <v>0</v>
      </c>
      <c r="J24" s="111">
        <f t="shared" si="6"/>
        <v>0</v>
      </c>
      <c r="K24" s="111">
        <f t="shared" si="6"/>
        <v>0</v>
      </c>
      <c r="L24" s="111">
        <f t="shared" si="6"/>
        <v>0</v>
      </c>
      <c r="M24" s="111">
        <f t="shared" si="6"/>
        <v>0</v>
      </c>
      <c r="N24" s="111">
        <f t="shared" si="6"/>
        <v>0</v>
      </c>
      <c r="O24" s="111">
        <f t="shared" si="6"/>
        <v>0</v>
      </c>
      <c r="P24" s="111">
        <f t="shared" si="6"/>
        <v>0</v>
      </c>
      <c r="Q24" s="111">
        <f t="shared" si="6"/>
        <v>0</v>
      </c>
      <c r="R24" s="111">
        <f t="shared" si="6"/>
        <v>0</v>
      </c>
      <c r="S24" s="111">
        <f t="shared" si="6"/>
        <v>0</v>
      </c>
      <c r="T24" s="110">
        <f t="shared" si="5"/>
        <v>0</v>
      </c>
      <c r="U24" s="110">
        <f t="shared" si="5"/>
        <v>0</v>
      </c>
      <c r="V24" s="110">
        <f t="shared" si="5"/>
        <v>0</v>
      </c>
      <c r="W24" s="110">
        <f t="shared" si="5"/>
        <v>0</v>
      </c>
      <c r="X24" s="110">
        <f t="shared" ref="X24:AG24" si="7">X23+X22+X17</f>
        <v>0</v>
      </c>
      <c r="Y24" s="110">
        <f t="shared" si="7"/>
        <v>0</v>
      </c>
      <c r="Z24" s="110">
        <f t="shared" si="7"/>
        <v>0</v>
      </c>
      <c r="AA24" s="110">
        <f t="shared" si="7"/>
        <v>0</v>
      </c>
      <c r="AB24" s="110">
        <f t="shared" si="7"/>
        <v>0</v>
      </c>
      <c r="AC24" s="110">
        <f t="shared" si="7"/>
        <v>0</v>
      </c>
      <c r="AD24" s="110">
        <f t="shared" si="7"/>
        <v>0</v>
      </c>
      <c r="AE24" s="110">
        <f t="shared" si="7"/>
        <v>0</v>
      </c>
      <c r="AF24" s="110">
        <f t="shared" si="7"/>
        <v>0</v>
      </c>
      <c r="AG24" s="110">
        <f t="shared" si="7"/>
        <v>0</v>
      </c>
    </row>
    <row r="25" spans="1:33" s="30" customFormat="1" ht="18" customHeight="1" x14ac:dyDescent="0.2">
      <c r="A25" s="117"/>
      <c r="B25" s="478" t="s">
        <v>282</v>
      </c>
      <c r="C25" s="479"/>
      <c r="D25" s="479"/>
      <c r="E25" s="479"/>
      <c r="F25" s="479"/>
      <c r="G25" s="479"/>
      <c r="H25" s="479"/>
      <c r="I25" s="479"/>
      <c r="J25" s="479"/>
      <c r="K25" s="479"/>
      <c r="L25" s="479"/>
      <c r="M25" s="479"/>
      <c r="N25" s="479"/>
      <c r="O25" s="479"/>
      <c r="P25" s="479"/>
      <c r="Q25" s="479"/>
      <c r="R25" s="479"/>
      <c r="S25" s="479"/>
      <c r="T25" s="479"/>
      <c r="U25" s="479"/>
      <c r="V25" s="479"/>
      <c r="W25" s="480"/>
      <c r="X25" s="104"/>
      <c r="Y25" s="104"/>
      <c r="Z25" s="104"/>
      <c r="AA25" s="104"/>
      <c r="AB25" s="104"/>
      <c r="AC25" s="104"/>
      <c r="AD25" s="104"/>
      <c r="AE25" s="104"/>
      <c r="AF25" s="104"/>
      <c r="AG25" s="104"/>
    </row>
    <row r="26" spans="1:33" s="30" customFormat="1" ht="26.25" customHeight="1" x14ac:dyDescent="0.2">
      <c r="A26" s="105">
        <v>1</v>
      </c>
      <c r="B26" s="106" t="s">
        <v>108</v>
      </c>
      <c r="C26" s="107"/>
      <c r="D26" s="108"/>
      <c r="E26" s="108"/>
      <c r="F26" s="108"/>
      <c r="G26" s="108"/>
      <c r="H26" s="108"/>
      <c r="I26" s="108"/>
      <c r="J26" s="108"/>
      <c r="K26" s="108"/>
      <c r="L26" s="108"/>
      <c r="M26" s="108"/>
      <c r="N26" s="108"/>
      <c r="O26" s="108"/>
      <c r="P26" s="108"/>
      <c r="Q26" s="108"/>
      <c r="R26" s="108"/>
      <c r="S26" s="108"/>
      <c r="T26" s="101">
        <f>SUM(D26:G26)</f>
        <v>0</v>
      </c>
      <c r="U26" s="101">
        <f>SUM(H26:K26)</f>
        <v>0</v>
      </c>
      <c r="V26" s="101">
        <f>SUM(L26:O26)</f>
        <v>0</v>
      </c>
      <c r="W26" s="101">
        <f>SUM(P26:S26)</f>
        <v>0</v>
      </c>
      <c r="X26" s="109"/>
      <c r="Y26" s="109"/>
      <c r="Z26" s="109"/>
      <c r="AA26" s="109"/>
      <c r="AB26" s="109"/>
      <c r="AC26" s="109"/>
      <c r="AD26" s="109"/>
      <c r="AE26" s="109"/>
      <c r="AF26" s="109"/>
      <c r="AG26" s="109"/>
    </row>
    <row r="27" spans="1:33" s="30" customFormat="1" ht="18" customHeight="1" x14ac:dyDescent="0.2">
      <c r="A27" s="105">
        <v>2</v>
      </c>
      <c r="B27" s="106" t="s">
        <v>283</v>
      </c>
      <c r="C27" s="107"/>
      <c r="D27" s="108"/>
      <c r="E27" s="108"/>
      <c r="F27" s="108"/>
      <c r="G27" s="108"/>
      <c r="H27" s="108"/>
      <c r="I27" s="108"/>
      <c r="J27" s="108"/>
      <c r="K27" s="108"/>
      <c r="L27" s="108"/>
      <c r="M27" s="108"/>
      <c r="N27" s="108"/>
      <c r="O27" s="108"/>
      <c r="P27" s="108"/>
      <c r="Q27" s="108"/>
      <c r="R27" s="108"/>
      <c r="S27" s="108"/>
      <c r="T27" s="101">
        <f t="shared" si="0"/>
        <v>0</v>
      </c>
      <c r="U27" s="101">
        <f t="shared" si="1"/>
        <v>0</v>
      </c>
      <c r="V27" s="101">
        <f t="shared" si="2"/>
        <v>0</v>
      </c>
      <c r="W27" s="101">
        <f t="shared" si="3"/>
        <v>0</v>
      </c>
      <c r="X27" s="109"/>
      <c r="Y27" s="109"/>
      <c r="Z27" s="109"/>
      <c r="AA27" s="109"/>
      <c r="AB27" s="109"/>
      <c r="AC27" s="109"/>
      <c r="AD27" s="109"/>
      <c r="AE27" s="109"/>
      <c r="AF27" s="109"/>
      <c r="AG27" s="109"/>
    </row>
    <row r="28" spans="1:33" s="30" customFormat="1" ht="14.25" customHeight="1" x14ac:dyDescent="0.2">
      <c r="A28" s="105">
        <v>3</v>
      </c>
      <c r="B28" s="106" t="s">
        <v>284</v>
      </c>
      <c r="C28" s="107"/>
      <c r="D28" s="108"/>
      <c r="E28" s="108"/>
      <c r="F28" s="108"/>
      <c r="G28" s="108"/>
      <c r="H28" s="108"/>
      <c r="I28" s="108"/>
      <c r="J28" s="108"/>
      <c r="K28" s="108"/>
      <c r="L28" s="108"/>
      <c r="M28" s="108"/>
      <c r="N28" s="108"/>
      <c r="O28" s="108"/>
      <c r="P28" s="108"/>
      <c r="Q28" s="108"/>
      <c r="R28" s="108"/>
      <c r="S28" s="108"/>
      <c r="T28" s="101">
        <f t="shared" si="0"/>
        <v>0</v>
      </c>
      <c r="U28" s="101">
        <f t="shared" si="1"/>
        <v>0</v>
      </c>
      <c r="V28" s="101">
        <f t="shared" si="2"/>
        <v>0</v>
      </c>
      <c r="W28" s="101">
        <f t="shared" si="3"/>
        <v>0</v>
      </c>
      <c r="X28" s="109"/>
      <c r="Y28" s="109"/>
      <c r="Z28" s="109"/>
      <c r="AA28" s="109"/>
      <c r="AB28" s="109"/>
      <c r="AC28" s="109"/>
      <c r="AD28" s="109"/>
      <c r="AE28" s="109"/>
      <c r="AF28" s="109"/>
      <c r="AG28" s="109"/>
    </row>
    <row r="29" spans="1:33" s="30" customFormat="1" ht="14.25" customHeight="1" x14ac:dyDescent="0.2">
      <c r="A29" s="105">
        <v>4</v>
      </c>
      <c r="B29" s="106" t="s">
        <v>109</v>
      </c>
      <c r="C29" s="107"/>
      <c r="D29" s="108"/>
      <c r="E29" s="108"/>
      <c r="F29" s="108"/>
      <c r="G29" s="108"/>
      <c r="H29" s="108"/>
      <c r="I29" s="108"/>
      <c r="J29" s="108"/>
      <c r="K29" s="108"/>
      <c r="L29" s="108"/>
      <c r="M29" s="108"/>
      <c r="N29" s="108"/>
      <c r="O29" s="108"/>
      <c r="P29" s="108"/>
      <c r="Q29" s="108"/>
      <c r="R29" s="108"/>
      <c r="S29" s="108"/>
      <c r="T29" s="101">
        <f t="shared" si="0"/>
        <v>0</v>
      </c>
      <c r="U29" s="101">
        <f t="shared" si="1"/>
        <v>0</v>
      </c>
      <c r="V29" s="101">
        <f t="shared" si="2"/>
        <v>0</v>
      </c>
      <c r="W29" s="101">
        <f t="shared" si="3"/>
        <v>0</v>
      </c>
      <c r="X29" s="109"/>
      <c r="Y29" s="109"/>
      <c r="Z29" s="109"/>
      <c r="AA29" s="109"/>
      <c r="AB29" s="109"/>
      <c r="AC29" s="109"/>
      <c r="AD29" s="109"/>
      <c r="AE29" s="109"/>
      <c r="AF29" s="109"/>
      <c r="AG29" s="109"/>
    </row>
    <row r="30" spans="1:33" s="30" customFormat="1" ht="14.25" customHeight="1" x14ac:dyDescent="0.2">
      <c r="A30" s="481" t="s">
        <v>107</v>
      </c>
      <c r="B30" s="481" t="s">
        <v>107</v>
      </c>
      <c r="C30" s="110">
        <f>SUM(C26:C29)</f>
        <v>0</v>
      </c>
      <c r="D30" s="111">
        <f t="shared" ref="D30:S30" si="8">SUM(D26:D29)</f>
        <v>0</v>
      </c>
      <c r="E30" s="111">
        <f t="shared" si="8"/>
        <v>0</v>
      </c>
      <c r="F30" s="111">
        <f t="shared" si="8"/>
        <v>0</v>
      </c>
      <c r="G30" s="111">
        <f t="shared" si="8"/>
        <v>0</v>
      </c>
      <c r="H30" s="111">
        <f t="shared" si="8"/>
        <v>0</v>
      </c>
      <c r="I30" s="111">
        <f t="shared" si="8"/>
        <v>0</v>
      </c>
      <c r="J30" s="111">
        <f t="shared" si="8"/>
        <v>0</v>
      </c>
      <c r="K30" s="111">
        <f t="shared" si="8"/>
        <v>0</v>
      </c>
      <c r="L30" s="111">
        <f t="shared" si="8"/>
        <v>0</v>
      </c>
      <c r="M30" s="111">
        <f t="shared" si="8"/>
        <v>0</v>
      </c>
      <c r="N30" s="111">
        <f t="shared" si="8"/>
        <v>0</v>
      </c>
      <c r="O30" s="111">
        <f t="shared" si="8"/>
        <v>0</v>
      </c>
      <c r="P30" s="111">
        <f t="shared" si="8"/>
        <v>0</v>
      </c>
      <c r="Q30" s="111">
        <f t="shared" si="8"/>
        <v>0</v>
      </c>
      <c r="R30" s="111">
        <f t="shared" si="8"/>
        <v>0</v>
      </c>
      <c r="S30" s="111">
        <f t="shared" si="8"/>
        <v>0</v>
      </c>
      <c r="T30" s="110">
        <f>SUM(T26:T29)</f>
        <v>0</v>
      </c>
      <c r="U30" s="110">
        <f t="shared" ref="U30:AF30" si="9">SUM(U26:U29)</f>
        <v>0</v>
      </c>
      <c r="V30" s="110">
        <f t="shared" si="9"/>
        <v>0</v>
      </c>
      <c r="W30" s="110">
        <f t="shared" si="9"/>
        <v>0</v>
      </c>
      <c r="X30" s="110">
        <f t="shared" si="9"/>
        <v>0</v>
      </c>
      <c r="Y30" s="110">
        <f t="shared" si="9"/>
        <v>0</v>
      </c>
      <c r="Z30" s="110">
        <f t="shared" si="9"/>
        <v>0</v>
      </c>
      <c r="AA30" s="110">
        <f t="shared" si="9"/>
        <v>0</v>
      </c>
      <c r="AB30" s="110">
        <f t="shared" si="9"/>
        <v>0</v>
      </c>
      <c r="AC30" s="110">
        <f t="shared" si="9"/>
        <v>0</v>
      </c>
      <c r="AD30" s="110">
        <f t="shared" si="9"/>
        <v>0</v>
      </c>
      <c r="AE30" s="110">
        <f t="shared" si="9"/>
        <v>0</v>
      </c>
      <c r="AF30" s="110">
        <f t="shared" si="9"/>
        <v>0</v>
      </c>
      <c r="AG30" s="110">
        <f>SUM(AG26:AG29)</f>
        <v>0</v>
      </c>
    </row>
    <row r="31" spans="1:33" s="30" customFormat="1" ht="14.25" customHeight="1" x14ac:dyDescent="0.2">
      <c r="A31" s="105">
        <v>5</v>
      </c>
      <c r="B31" s="106" t="s">
        <v>285</v>
      </c>
      <c r="C31" s="107"/>
      <c r="D31" s="108"/>
      <c r="E31" s="108"/>
      <c r="F31" s="108"/>
      <c r="G31" s="108"/>
      <c r="H31" s="108"/>
      <c r="I31" s="108"/>
      <c r="J31" s="108"/>
      <c r="K31" s="108"/>
      <c r="L31" s="108"/>
      <c r="M31" s="108"/>
      <c r="N31" s="108"/>
      <c r="O31" s="108"/>
      <c r="P31" s="108"/>
      <c r="Q31" s="108"/>
      <c r="R31" s="108"/>
      <c r="S31" s="108"/>
      <c r="T31" s="101">
        <f>SUM(D31:G31)</f>
        <v>0</v>
      </c>
      <c r="U31" s="101">
        <f t="shared" si="1"/>
        <v>0</v>
      </c>
      <c r="V31" s="101">
        <f t="shared" si="2"/>
        <v>0</v>
      </c>
      <c r="W31" s="101">
        <f t="shared" si="3"/>
        <v>0</v>
      </c>
      <c r="X31" s="109"/>
      <c r="Y31" s="109"/>
      <c r="Z31" s="109"/>
      <c r="AA31" s="109"/>
      <c r="AB31" s="109"/>
      <c r="AC31" s="109"/>
      <c r="AD31" s="109"/>
      <c r="AE31" s="109"/>
      <c r="AF31" s="109"/>
      <c r="AG31" s="109"/>
    </row>
    <row r="32" spans="1:33" s="30" customFormat="1" ht="24.75" customHeight="1" x14ac:dyDescent="0.2">
      <c r="A32" s="105">
        <v>6</v>
      </c>
      <c r="B32" s="106" t="s">
        <v>286</v>
      </c>
      <c r="C32" s="118">
        <f>C31*22.537%</f>
        <v>0</v>
      </c>
      <c r="D32" s="119">
        <f t="shared" ref="D32:S32" si="10">D31*22.537%</f>
        <v>0</v>
      </c>
      <c r="E32" s="119">
        <f t="shared" si="10"/>
        <v>0</v>
      </c>
      <c r="F32" s="119">
        <f t="shared" si="10"/>
        <v>0</v>
      </c>
      <c r="G32" s="119">
        <f t="shared" si="10"/>
        <v>0</v>
      </c>
      <c r="H32" s="119">
        <f t="shared" si="10"/>
        <v>0</v>
      </c>
      <c r="I32" s="119">
        <f t="shared" si="10"/>
        <v>0</v>
      </c>
      <c r="J32" s="119">
        <f t="shared" si="10"/>
        <v>0</v>
      </c>
      <c r="K32" s="119">
        <f t="shared" si="10"/>
        <v>0</v>
      </c>
      <c r="L32" s="119">
        <f t="shared" si="10"/>
        <v>0</v>
      </c>
      <c r="M32" s="119">
        <f t="shared" si="10"/>
        <v>0</v>
      </c>
      <c r="N32" s="119">
        <f t="shared" si="10"/>
        <v>0</v>
      </c>
      <c r="O32" s="119">
        <f t="shared" si="10"/>
        <v>0</v>
      </c>
      <c r="P32" s="119">
        <f t="shared" si="10"/>
        <v>0</v>
      </c>
      <c r="Q32" s="119">
        <f t="shared" si="10"/>
        <v>0</v>
      </c>
      <c r="R32" s="119">
        <f t="shared" si="10"/>
        <v>0</v>
      </c>
      <c r="S32" s="119">
        <f t="shared" si="10"/>
        <v>0</v>
      </c>
      <c r="T32" s="118">
        <f>T31*22.537%</f>
        <v>0</v>
      </c>
      <c r="U32" s="118">
        <f t="shared" ref="U32:AG32" si="11">U31*22.537%</f>
        <v>0</v>
      </c>
      <c r="V32" s="118">
        <f t="shared" si="11"/>
        <v>0</v>
      </c>
      <c r="W32" s="118">
        <f t="shared" si="11"/>
        <v>0</v>
      </c>
      <c r="X32" s="118">
        <f t="shared" si="11"/>
        <v>0</v>
      </c>
      <c r="Y32" s="118">
        <f t="shared" si="11"/>
        <v>0</v>
      </c>
      <c r="Z32" s="118">
        <f t="shared" si="11"/>
        <v>0</v>
      </c>
      <c r="AA32" s="118">
        <f t="shared" si="11"/>
        <v>0</v>
      </c>
      <c r="AB32" s="118">
        <f t="shared" si="11"/>
        <v>0</v>
      </c>
      <c r="AC32" s="118">
        <f t="shared" si="11"/>
        <v>0</v>
      </c>
      <c r="AD32" s="118">
        <f t="shared" si="11"/>
        <v>0</v>
      </c>
      <c r="AE32" s="118">
        <f t="shared" si="11"/>
        <v>0</v>
      </c>
      <c r="AF32" s="118">
        <f t="shared" si="11"/>
        <v>0</v>
      </c>
      <c r="AG32" s="118">
        <f t="shared" si="11"/>
        <v>0</v>
      </c>
    </row>
    <row r="33" spans="1:33" s="30" customFormat="1" ht="14.25" customHeight="1" x14ac:dyDescent="0.2">
      <c r="A33" s="481" t="s">
        <v>287</v>
      </c>
      <c r="B33" s="481"/>
      <c r="C33" s="110">
        <f>SUM(C31:C32)</f>
        <v>0</v>
      </c>
      <c r="D33" s="111">
        <f t="shared" ref="D33:S33" si="12">SUM(D31:D32)</f>
        <v>0</v>
      </c>
      <c r="E33" s="111">
        <f t="shared" si="12"/>
        <v>0</v>
      </c>
      <c r="F33" s="111">
        <f t="shared" si="12"/>
        <v>0</v>
      </c>
      <c r="G33" s="111">
        <f t="shared" si="12"/>
        <v>0</v>
      </c>
      <c r="H33" s="111">
        <f t="shared" si="12"/>
        <v>0</v>
      </c>
      <c r="I33" s="111">
        <f t="shared" si="12"/>
        <v>0</v>
      </c>
      <c r="J33" s="111">
        <f t="shared" si="12"/>
        <v>0</v>
      </c>
      <c r="K33" s="111">
        <f t="shared" si="12"/>
        <v>0</v>
      </c>
      <c r="L33" s="111">
        <f t="shared" si="12"/>
        <v>0</v>
      </c>
      <c r="M33" s="111">
        <f t="shared" si="12"/>
        <v>0</v>
      </c>
      <c r="N33" s="111">
        <f t="shared" si="12"/>
        <v>0</v>
      </c>
      <c r="O33" s="111">
        <f t="shared" si="12"/>
        <v>0</v>
      </c>
      <c r="P33" s="111">
        <f t="shared" si="12"/>
        <v>0</v>
      </c>
      <c r="Q33" s="111">
        <f t="shared" si="12"/>
        <v>0</v>
      </c>
      <c r="R33" s="111">
        <f t="shared" si="12"/>
        <v>0</v>
      </c>
      <c r="S33" s="111">
        <f t="shared" si="12"/>
        <v>0</v>
      </c>
      <c r="T33" s="110">
        <f>SUM(T31:T32)</f>
        <v>0</v>
      </c>
      <c r="U33" s="110">
        <f t="shared" ref="U33:X33" si="13">SUM(U31:U32)</f>
        <v>0</v>
      </c>
      <c r="V33" s="110">
        <f t="shared" si="13"/>
        <v>0</v>
      </c>
      <c r="W33" s="110">
        <f t="shared" si="13"/>
        <v>0</v>
      </c>
      <c r="X33" s="110">
        <f t="shared" si="13"/>
        <v>0</v>
      </c>
      <c r="Y33" s="110">
        <f>SUM(Y31:Y32)</f>
        <v>0</v>
      </c>
      <c r="Z33" s="110">
        <f t="shared" ref="Z33:AF33" si="14">SUM(Z31:Z32)</f>
        <v>0</v>
      </c>
      <c r="AA33" s="110">
        <f t="shared" si="14"/>
        <v>0</v>
      </c>
      <c r="AB33" s="110">
        <f t="shared" si="14"/>
        <v>0</v>
      </c>
      <c r="AC33" s="110">
        <f t="shared" si="14"/>
        <v>0</v>
      </c>
      <c r="AD33" s="110">
        <f t="shared" si="14"/>
        <v>0</v>
      </c>
      <c r="AE33" s="110">
        <f t="shared" si="14"/>
        <v>0</v>
      </c>
      <c r="AF33" s="110">
        <f t="shared" si="14"/>
        <v>0</v>
      </c>
      <c r="AG33" s="110">
        <f>SUM(AG31:AG32)</f>
        <v>0</v>
      </c>
    </row>
    <row r="34" spans="1:33" s="30" customFormat="1" ht="39.75" customHeight="1" x14ac:dyDescent="0.2">
      <c r="A34" s="105">
        <v>7</v>
      </c>
      <c r="B34" s="106" t="s">
        <v>288</v>
      </c>
      <c r="C34" s="107"/>
      <c r="D34" s="108"/>
      <c r="E34" s="108"/>
      <c r="F34" s="108"/>
      <c r="G34" s="108"/>
      <c r="H34" s="108"/>
      <c r="I34" s="108"/>
      <c r="J34" s="108"/>
      <c r="K34" s="108"/>
      <c r="L34" s="108"/>
      <c r="M34" s="108"/>
      <c r="N34" s="108"/>
      <c r="O34" s="108"/>
      <c r="P34" s="108"/>
      <c r="Q34" s="108"/>
      <c r="R34" s="108"/>
      <c r="S34" s="108"/>
      <c r="T34" s="101">
        <f>SUM(D34:G34)</f>
        <v>0</v>
      </c>
      <c r="U34" s="101">
        <f t="shared" si="1"/>
        <v>0</v>
      </c>
      <c r="V34" s="101">
        <f t="shared" si="2"/>
        <v>0</v>
      </c>
      <c r="W34" s="101">
        <f t="shared" si="3"/>
        <v>0</v>
      </c>
      <c r="X34" s="109"/>
      <c r="Y34" s="109"/>
      <c r="Z34" s="109"/>
      <c r="AA34" s="109"/>
      <c r="AB34" s="109"/>
      <c r="AC34" s="109"/>
      <c r="AD34" s="109"/>
      <c r="AE34" s="109"/>
      <c r="AF34" s="109"/>
      <c r="AG34" s="109"/>
    </row>
    <row r="35" spans="1:33" s="30" customFormat="1" ht="15" customHeight="1" x14ac:dyDescent="0.2">
      <c r="A35" s="105">
        <v>8</v>
      </c>
      <c r="B35" s="106" t="s">
        <v>289</v>
      </c>
      <c r="C35" s="107"/>
      <c r="D35" s="108"/>
      <c r="E35" s="108"/>
      <c r="F35" s="108"/>
      <c r="G35" s="108"/>
      <c r="H35" s="108"/>
      <c r="I35" s="108"/>
      <c r="J35" s="108"/>
      <c r="K35" s="108"/>
      <c r="L35" s="108"/>
      <c r="M35" s="108"/>
      <c r="N35" s="108"/>
      <c r="O35" s="108"/>
      <c r="P35" s="108"/>
      <c r="Q35" s="108"/>
      <c r="R35" s="108"/>
      <c r="S35" s="108"/>
      <c r="T35" s="101">
        <f>SUM(D35:G35)</f>
        <v>0</v>
      </c>
      <c r="U35" s="101">
        <f t="shared" ref="U35:U36" si="15">SUM(H35:K35)</f>
        <v>0</v>
      </c>
      <c r="V35" s="101">
        <f t="shared" ref="V35:V36" si="16">SUM(L35:O35)</f>
        <v>0</v>
      </c>
      <c r="W35" s="101">
        <f t="shared" ref="W35:W36" si="17">SUM(P35:S35)</f>
        <v>0</v>
      </c>
      <c r="X35" s="109"/>
      <c r="Y35" s="109"/>
      <c r="Z35" s="109"/>
      <c r="AA35" s="109"/>
      <c r="AB35" s="109"/>
      <c r="AC35" s="109"/>
      <c r="AD35" s="109"/>
      <c r="AE35" s="109"/>
      <c r="AF35" s="109"/>
      <c r="AG35" s="109"/>
    </row>
    <row r="36" spans="1:33" s="30" customFormat="1" ht="15" customHeight="1" x14ac:dyDescent="0.2">
      <c r="A36" s="105">
        <v>9</v>
      </c>
      <c r="B36" s="106" t="s">
        <v>290</v>
      </c>
      <c r="C36" s="107"/>
      <c r="D36" s="108"/>
      <c r="E36" s="108"/>
      <c r="F36" s="108"/>
      <c r="G36" s="108"/>
      <c r="H36" s="108"/>
      <c r="I36" s="108"/>
      <c r="J36" s="108"/>
      <c r="K36" s="108"/>
      <c r="L36" s="108"/>
      <c r="M36" s="108"/>
      <c r="N36" s="108"/>
      <c r="O36" s="108"/>
      <c r="P36" s="108"/>
      <c r="Q36" s="108"/>
      <c r="R36" s="108"/>
      <c r="S36" s="108"/>
      <c r="T36" s="101">
        <f>SUM(D36:G36)</f>
        <v>0</v>
      </c>
      <c r="U36" s="101">
        <f t="shared" si="15"/>
        <v>0</v>
      </c>
      <c r="V36" s="101">
        <f t="shared" si="16"/>
        <v>0</v>
      </c>
      <c r="W36" s="101">
        <f t="shared" si="17"/>
        <v>0</v>
      </c>
      <c r="X36" s="109"/>
      <c r="Y36" s="109"/>
      <c r="Z36" s="109"/>
      <c r="AA36" s="109"/>
      <c r="AB36" s="109"/>
      <c r="AC36" s="109"/>
      <c r="AD36" s="109"/>
      <c r="AE36" s="109"/>
      <c r="AF36" s="109"/>
      <c r="AG36" s="109"/>
    </row>
    <row r="37" spans="1:33" s="30" customFormat="1" ht="40.5" customHeight="1" x14ac:dyDescent="0.2">
      <c r="A37" s="120">
        <v>10</v>
      </c>
      <c r="B37" s="106" t="s">
        <v>291</v>
      </c>
      <c r="C37" s="107"/>
      <c r="D37" s="108"/>
      <c r="E37" s="108"/>
      <c r="F37" s="108"/>
      <c r="G37" s="108"/>
      <c r="H37" s="108"/>
      <c r="I37" s="108"/>
      <c r="J37" s="108"/>
      <c r="K37" s="108"/>
      <c r="L37" s="108"/>
      <c r="M37" s="108"/>
      <c r="N37" s="108"/>
      <c r="O37" s="108"/>
      <c r="P37" s="108"/>
      <c r="Q37" s="108"/>
      <c r="R37" s="108"/>
      <c r="S37" s="108"/>
      <c r="T37" s="101">
        <f>SUM(D37:G37)</f>
        <v>0</v>
      </c>
      <c r="U37" s="101">
        <f t="shared" si="1"/>
        <v>0</v>
      </c>
      <c r="V37" s="101">
        <f t="shared" si="2"/>
        <v>0</v>
      </c>
      <c r="W37" s="101">
        <f t="shared" si="3"/>
        <v>0</v>
      </c>
      <c r="X37" s="109"/>
      <c r="Y37" s="109"/>
      <c r="Z37" s="109"/>
      <c r="AA37" s="109"/>
      <c r="AB37" s="109"/>
      <c r="AC37" s="109"/>
      <c r="AD37" s="109"/>
      <c r="AE37" s="109"/>
      <c r="AF37" s="109"/>
      <c r="AG37" s="109"/>
    </row>
    <row r="38" spans="1:33" s="30" customFormat="1" ht="14.25" customHeight="1" x14ac:dyDescent="0.2">
      <c r="A38" s="481" t="s">
        <v>292</v>
      </c>
      <c r="B38" s="481"/>
      <c r="C38" s="110">
        <f>SUM(C34:C37)+C33+C30</f>
        <v>0</v>
      </c>
      <c r="D38" s="111">
        <f t="shared" ref="D38:R38" si="18">SUM(D34:D37)+D33+D30</f>
        <v>0</v>
      </c>
      <c r="E38" s="111">
        <f t="shared" si="18"/>
        <v>0</v>
      </c>
      <c r="F38" s="111">
        <f t="shared" si="18"/>
        <v>0</v>
      </c>
      <c r="G38" s="111">
        <f t="shared" si="18"/>
        <v>0</v>
      </c>
      <c r="H38" s="111">
        <f t="shared" si="18"/>
        <v>0</v>
      </c>
      <c r="I38" s="111">
        <f t="shared" si="18"/>
        <v>0</v>
      </c>
      <c r="J38" s="111">
        <f t="shared" si="18"/>
        <v>0</v>
      </c>
      <c r="K38" s="111">
        <f t="shared" si="18"/>
        <v>0</v>
      </c>
      <c r="L38" s="111">
        <f t="shared" si="18"/>
        <v>0</v>
      </c>
      <c r="M38" s="111">
        <f t="shared" si="18"/>
        <v>0</v>
      </c>
      <c r="N38" s="111">
        <f t="shared" si="18"/>
        <v>0</v>
      </c>
      <c r="O38" s="111">
        <f t="shared" si="18"/>
        <v>0</v>
      </c>
      <c r="P38" s="111">
        <f t="shared" si="18"/>
        <v>0</v>
      </c>
      <c r="Q38" s="111">
        <f t="shared" si="18"/>
        <v>0</v>
      </c>
      <c r="R38" s="111">
        <f t="shared" si="18"/>
        <v>0</v>
      </c>
      <c r="S38" s="111">
        <f>SUM(S34:S37)+S33+S30</f>
        <v>0</v>
      </c>
      <c r="T38" s="110">
        <f>SUM(T34:T37)+T33+T30</f>
        <v>0</v>
      </c>
      <c r="U38" s="110">
        <f t="shared" ref="U38:AD38" si="19">SUM(U34:U37)+U33+U30</f>
        <v>0</v>
      </c>
      <c r="V38" s="110">
        <f t="shared" si="19"/>
        <v>0</v>
      </c>
      <c r="W38" s="110">
        <f t="shared" si="19"/>
        <v>0</v>
      </c>
      <c r="X38" s="110">
        <f>SUM(X34:X37)+X33+X30</f>
        <v>0</v>
      </c>
      <c r="Y38" s="110">
        <f t="shared" si="19"/>
        <v>0</v>
      </c>
      <c r="Z38" s="110">
        <f t="shared" si="19"/>
        <v>0</v>
      </c>
      <c r="AA38" s="110">
        <f t="shared" si="19"/>
        <v>0</v>
      </c>
      <c r="AB38" s="110">
        <f t="shared" si="19"/>
        <v>0</v>
      </c>
      <c r="AC38" s="110">
        <f t="shared" si="19"/>
        <v>0</v>
      </c>
      <c r="AD38" s="110">
        <f t="shared" si="19"/>
        <v>0</v>
      </c>
      <c r="AE38" s="110">
        <f t="shared" ref="AE38" si="20">SUM(AE34:AE37)+AE33+AE30</f>
        <v>0</v>
      </c>
      <c r="AF38" s="110">
        <f t="shared" ref="AF38" si="21">SUM(AF34:AF37)+AF33+AF30</f>
        <v>0</v>
      </c>
      <c r="AG38" s="110">
        <f>SUM(AG34:AG37)+AG33+AG30</f>
        <v>0</v>
      </c>
    </row>
    <row r="39" spans="1:33" s="30" customFormat="1" ht="14.25" customHeight="1" x14ac:dyDescent="0.2">
      <c r="A39" s="105">
        <v>11</v>
      </c>
      <c r="B39" s="121" t="s">
        <v>293</v>
      </c>
      <c r="C39" s="122">
        <f>SUM(C40:C42)</f>
        <v>0</v>
      </c>
      <c r="D39" s="123">
        <f>SUM(D40:D42)</f>
        <v>0</v>
      </c>
      <c r="E39" s="123">
        <f t="shared" ref="E39:AG39" si="22">SUM(E40:E42)</f>
        <v>0</v>
      </c>
      <c r="F39" s="123">
        <f t="shared" si="22"/>
        <v>0</v>
      </c>
      <c r="G39" s="123">
        <f t="shared" si="22"/>
        <v>0</v>
      </c>
      <c r="H39" s="123">
        <f t="shared" si="22"/>
        <v>0</v>
      </c>
      <c r="I39" s="123">
        <f t="shared" si="22"/>
        <v>0</v>
      </c>
      <c r="J39" s="123">
        <f t="shared" si="22"/>
        <v>0</v>
      </c>
      <c r="K39" s="123">
        <f t="shared" si="22"/>
        <v>0</v>
      </c>
      <c r="L39" s="123">
        <f t="shared" si="22"/>
        <v>0</v>
      </c>
      <c r="M39" s="123">
        <f t="shared" si="22"/>
        <v>0</v>
      </c>
      <c r="N39" s="123">
        <f t="shared" si="22"/>
        <v>0</v>
      </c>
      <c r="O39" s="123">
        <f t="shared" si="22"/>
        <v>0</v>
      </c>
      <c r="P39" s="123">
        <f t="shared" si="22"/>
        <v>0</v>
      </c>
      <c r="Q39" s="123">
        <f t="shared" si="22"/>
        <v>0</v>
      </c>
      <c r="R39" s="123">
        <f t="shared" si="22"/>
        <v>0</v>
      </c>
      <c r="S39" s="123">
        <f t="shared" si="22"/>
        <v>0</v>
      </c>
      <c r="T39" s="122">
        <f t="shared" si="22"/>
        <v>0</v>
      </c>
      <c r="U39" s="122">
        <f t="shared" si="22"/>
        <v>0</v>
      </c>
      <c r="V39" s="122">
        <f t="shared" si="22"/>
        <v>0</v>
      </c>
      <c r="W39" s="122">
        <f t="shared" si="22"/>
        <v>0</v>
      </c>
      <c r="X39" s="122">
        <f t="shared" si="22"/>
        <v>0</v>
      </c>
      <c r="Y39" s="122">
        <f t="shared" si="22"/>
        <v>0</v>
      </c>
      <c r="Z39" s="122">
        <f t="shared" si="22"/>
        <v>0</v>
      </c>
      <c r="AA39" s="122">
        <f t="shared" si="22"/>
        <v>0</v>
      </c>
      <c r="AB39" s="122">
        <f t="shared" si="22"/>
        <v>0</v>
      </c>
      <c r="AC39" s="122">
        <f t="shared" si="22"/>
        <v>0</v>
      </c>
      <c r="AD39" s="122">
        <f t="shared" si="22"/>
        <v>0</v>
      </c>
      <c r="AE39" s="122">
        <f t="shared" si="22"/>
        <v>0</v>
      </c>
      <c r="AF39" s="122">
        <f t="shared" si="22"/>
        <v>0</v>
      </c>
      <c r="AG39" s="122">
        <f t="shared" si="22"/>
        <v>0</v>
      </c>
    </row>
    <row r="40" spans="1:33" s="30" customFormat="1" ht="14.25" customHeight="1" x14ac:dyDescent="0.2">
      <c r="A40" s="105"/>
      <c r="B40" s="124" t="s">
        <v>294</v>
      </c>
      <c r="C40" s="107"/>
      <c r="D40" s="108"/>
      <c r="E40" s="108"/>
      <c r="F40" s="108"/>
      <c r="G40" s="108"/>
      <c r="H40" s="108"/>
      <c r="I40" s="108"/>
      <c r="J40" s="108"/>
      <c r="K40" s="108"/>
      <c r="L40" s="108"/>
      <c r="M40" s="108"/>
      <c r="N40" s="108"/>
      <c r="O40" s="108"/>
      <c r="P40" s="108"/>
      <c r="Q40" s="108"/>
      <c r="R40" s="108"/>
      <c r="S40" s="108"/>
      <c r="T40" s="101">
        <f t="shared" ref="T40:T42" si="23">SUM(D40:G40)</f>
        <v>0</v>
      </c>
      <c r="U40" s="101">
        <f t="shared" ref="U40:U42" si="24">SUM(H40:K40)</f>
        <v>0</v>
      </c>
      <c r="V40" s="101">
        <f t="shared" ref="V40:V42" si="25">SUM(L40:O40)</f>
        <v>0</v>
      </c>
      <c r="W40" s="101">
        <f t="shared" ref="W40:W42" si="26">SUM(P40:S40)</f>
        <v>0</v>
      </c>
      <c r="X40" s="109"/>
      <c r="Y40" s="109"/>
      <c r="Z40" s="109"/>
      <c r="AA40" s="109"/>
      <c r="AB40" s="109"/>
      <c r="AC40" s="109"/>
      <c r="AD40" s="109"/>
      <c r="AE40" s="109"/>
      <c r="AF40" s="109"/>
      <c r="AG40" s="109"/>
    </row>
    <row r="41" spans="1:33" s="30" customFormat="1" ht="14.25" customHeight="1" x14ac:dyDescent="0.2">
      <c r="A41" s="105"/>
      <c r="B41" s="124" t="s">
        <v>295</v>
      </c>
      <c r="C41" s="107"/>
      <c r="D41" s="108"/>
      <c r="E41" s="108"/>
      <c r="F41" s="108"/>
      <c r="G41" s="108"/>
      <c r="H41" s="108"/>
      <c r="I41" s="108"/>
      <c r="J41" s="108"/>
      <c r="K41" s="108"/>
      <c r="L41" s="108"/>
      <c r="M41" s="108"/>
      <c r="N41" s="108"/>
      <c r="O41" s="108"/>
      <c r="P41" s="108"/>
      <c r="Q41" s="108"/>
      <c r="R41" s="108"/>
      <c r="S41" s="108"/>
      <c r="T41" s="101">
        <f t="shared" si="23"/>
        <v>0</v>
      </c>
      <c r="U41" s="101">
        <f t="shared" si="24"/>
        <v>0</v>
      </c>
      <c r="V41" s="101">
        <f t="shared" si="25"/>
        <v>0</v>
      </c>
      <c r="W41" s="101">
        <f t="shared" si="26"/>
        <v>0</v>
      </c>
      <c r="X41" s="109"/>
      <c r="Y41" s="109"/>
      <c r="Z41" s="109"/>
      <c r="AA41" s="109"/>
      <c r="AB41" s="109"/>
      <c r="AC41" s="109"/>
      <c r="AD41" s="109"/>
      <c r="AE41" s="109"/>
      <c r="AF41" s="109"/>
      <c r="AG41" s="109"/>
    </row>
    <row r="42" spans="1:33" s="30" customFormat="1" ht="14.25" customHeight="1" x14ac:dyDescent="0.2">
      <c r="A42" s="105"/>
      <c r="B42" s="124" t="s">
        <v>296</v>
      </c>
      <c r="C42" s="107"/>
      <c r="D42" s="108"/>
      <c r="E42" s="108"/>
      <c r="F42" s="108"/>
      <c r="G42" s="108"/>
      <c r="H42" s="108"/>
      <c r="I42" s="108"/>
      <c r="J42" s="108"/>
      <c r="K42" s="108"/>
      <c r="L42" s="108"/>
      <c r="M42" s="108"/>
      <c r="N42" s="108"/>
      <c r="O42" s="108"/>
      <c r="P42" s="108"/>
      <c r="Q42" s="108"/>
      <c r="R42" s="108"/>
      <c r="S42" s="108"/>
      <c r="T42" s="101">
        <f t="shared" si="23"/>
        <v>0</v>
      </c>
      <c r="U42" s="101">
        <f t="shared" si="24"/>
        <v>0</v>
      </c>
      <c r="V42" s="101">
        <f t="shared" si="25"/>
        <v>0</v>
      </c>
      <c r="W42" s="101">
        <f t="shared" si="26"/>
        <v>0</v>
      </c>
      <c r="X42" s="109"/>
      <c r="Y42" s="109"/>
      <c r="Z42" s="109"/>
      <c r="AA42" s="109"/>
      <c r="AB42" s="109"/>
      <c r="AC42" s="109"/>
      <c r="AD42" s="109"/>
      <c r="AE42" s="109"/>
      <c r="AF42" s="109"/>
      <c r="AG42" s="109"/>
    </row>
    <row r="43" spans="1:33" s="30" customFormat="1" ht="56.25" customHeight="1" x14ac:dyDescent="0.2">
      <c r="A43" s="105">
        <v>12</v>
      </c>
      <c r="B43" s="106" t="s">
        <v>297</v>
      </c>
      <c r="C43" s="107"/>
      <c r="D43" s="108"/>
      <c r="E43" s="108"/>
      <c r="F43" s="108"/>
      <c r="G43" s="108"/>
      <c r="H43" s="108"/>
      <c r="I43" s="108"/>
      <c r="J43" s="108"/>
      <c r="K43" s="108"/>
      <c r="L43" s="108"/>
      <c r="M43" s="108"/>
      <c r="N43" s="108"/>
      <c r="O43" s="108"/>
      <c r="P43" s="108"/>
      <c r="Q43" s="108"/>
      <c r="R43" s="108"/>
      <c r="S43" s="108"/>
      <c r="T43" s="101">
        <f t="shared" si="0"/>
        <v>0</v>
      </c>
      <c r="U43" s="101">
        <f t="shared" si="1"/>
        <v>0</v>
      </c>
      <c r="V43" s="101">
        <f t="shared" si="2"/>
        <v>0</v>
      </c>
      <c r="W43" s="101">
        <f t="shared" si="3"/>
        <v>0</v>
      </c>
      <c r="X43" s="109"/>
      <c r="Y43" s="109"/>
      <c r="Z43" s="109"/>
      <c r="AA43" s="109"/>
      <c r="AB43" s="109"/>
      <c r="AC43" s="109"/>
      <c r="AD43" s="109"/>
      <c r="AE43" s="109"/>
      <c r="AF43" s="109"/>
      <c r="AG43" s="109"/>
    </row>
    <row r="44" spans="1:33" s="30" customFormat="1" ht="14.25" customHeight="1" x14ac:dyDescent="0.2">
      <c r="A44" s="481" t="s">
        <v>298</v>
      </c>
      <c r="B44" s="481"/>
      <c r="C44" s="110">
        <f>C39+C43</f>
        <v>0</v>
      </c>
      <c r="D44" s="110">
        <f>D39+D43</f>
        <v>0</v>
      </c>
      <c r="E44" s="110">
        <f t="shared" ref="E44:AG44" si="27">E39+E43</f>
        <v>0</v>
      </c>
      <c r="F44" s="110">
        <f t="shared" si="27"/>
        <v>0</v>
      </c>
      <c r="G44" s="110">
        <f t="shared" si="27"/>
        <v>0</v>
      </c>
      <c r="H44" s="110">
        <f t="shared" si="27"/>
        <v>0</v>
      </c>
      <c r="I44" s="110">
        <f t="shared" si="27"/>
        <v>0</v>
      </c>
      <c r="J44" s="110">
        <f t="shared" si="27"/>
        <v>0</v>
      </c>
      <c r="K44" s="110">
        <f t="shared" si="27"/>
        <v>0</v>
      </c>
      <c r="L44" s="110">
        <f t="shared" si="27"/>
        <v>0</v>
      </c>
      <c r="M44" s="110">
        <f t="shared" si="27"/>
        <v>0</v>
      </c>
      <c r="N44" s="110">
        <f t="shared" si="27"/>
        <v>0</v>
      </c>
      <c r="O44" s="110">
        <f t="shared" si="27"/>
        <v>0</v>
      </c>
      <c r="P44" s="110">
        <f t="shared" si="27"/>
        <v>0</v>
      </c>
      <c r="Q44" s="110">
        <f t="shared" si="27"/>
        <v>0</v>
      </c>
      <c r="R44" s="110">
        <f t="shared" si="27"/>
        <v>0</v>
      </c>
      <c r="S44" s="110">
        <f t="shared" si="27"/>
        <v>0</v>
      </c>
      <c r="T44" s="110">
        <f t="shared" si="27"/>
        <v>0</v>
      </c>
      <c r="U44" s="110">
        <f t="shared" si="27"/>
        <v>0</v>
      </c>
      <c r="V44" s="110">
        <f t="shared" si="27"/>
        <v>0</v>
      </c>
      <c r="W44" s="110">
        <f t="shared" si="27"/>
        <v>0</v>
      </c>
      <c r="X44" s="110">
        <f t="shared" si="27"/>
        <v>0</v>
      </c>
      <c r="Y44" s="110">
        <f t="shared" si="27"/>
        <v>0</v>
      </c>
      <c r="Z44" s="110">
        <f t="shared" si="27"/>
        <v>0</v>
      </c>
      <c r="AA44" s="110">
        <f t="shared" si="27"/>
        <v>0</v>
      </c>
      <c r="AB44" s="110">
        <f t="shared" si="27"/>
        <v>0</v>
      </c>
      <c r="AC44" s="110">
        <f t="shared" si="27"/>
        <v>0</v>
      </c>
      <c r="AD44" s="110">
        <f t="shared" si="27"/>
        <v>0</v>
      </c>
      <c r="AE44" s="110">
        <f t="shared" si="27"/>
        <v>0</v>
      </c>
      <c r="AF44" s="110">
        <f t="shared" si="27"/>
        <v>0</v>
      </c>
      <c r="AG44" s="110">
        <f t="shared" si="27"/>
        <v>0</v>
      </c>
    </row>
    <row r="45" spans="1:33" s="30" customFormat="1" ht="16.5" customHeight="1" x14ac:dyDescent="0.2">
      <c r="A45" s="105">
        <v>13</v>
      </c>
      <c r="B45" s="125" t="s">
        <v>299</v>
      </c>
      <c r="C45" s="115"/>
      <c r="D45" s="116"/>
      <c r="E45" s="116"/>
      <c r="F45" s="116"/>
      <c r="G45" s="116"/>
      <c r="H45" s="116"/>
      <c r="I45" s="116"/>
      <c r="J45" s="116"/>
      <c r="K45" s="116"/>
      <c r="L45" s="116"/>
      <c r="M45" s="116"/>
      <c r="N45" s="116"/>
      <c r="O45" s="116"/>
      <c r="P45" s="116"/>
      <c r="Q45" s="116"/>
      <c r="R45" s="116"/>
      <c r="S45" s="116"/>
      <c r="T45" s="110">
        <f>T40+T44</f>
        <v>0</v>
      </c>
      <c r="U45" s="110">
        <f>U40+U44</f>
        <v>0</v>
      </c>
      <c r="V45" s="110">
        <f>V40+V44</f>
        <v>0</v>
      </c>
      <c r="W45" s="110">
        <f>W40+W44</f>
        <v>0</v>
      </c>
      <c r="X45" s="115"/>
      <c r="Y45" s="115"/>
      <c r="Z45" s="115"/>
      <c r="AA45" s="115"/>
      <c r="AB45" s="115"/>
      <c r="AC45" s="115"/>
      <c r="AD45" s="115"/>
      <c r="AE45" s="115"/>
      <c r="AF45" s="115"/>
      <c r="AG45" s="115"/>
    </row>
    <row r="46" spans="1:33" s="30" customFormat="1" ht="14.25" customHeight="1" x14ac:dyDescent="0.2">
      <c r="A46" s="482" t="s">
        <v>300</v>
      </c>
      <c r="B46" s="482"/>
      <c r="C46" s="110">
        <f t="shared" ref="C46:AG46" si="28">C38+C44+C45</f>
        <v>0</v>
      </c>
      <c r="D46" s="111">
        <f t="shared" si="28"/>
        <v>0</v>
      </c>
      <c r="E46" s="111">
        <f t="shared" si="28"/>
        <v>0</v>
      </c>
      <c r="F46" s="111">
        <f t="shared" si="28"/>
        <v>0</v>
      </c>
      <c r="G46" s="111">
        <f t="shared" si="28"/>
        <v>0</v>
      </c>
      <c r="H46" s="111">
        <f t="shared" si="28"/>
        <v>0</v>
      </c>
      <c r="I46" s="111">
        <f t="shared" si="28"/>
        <v>0</v>
      </c>
      <c r="J46" s="111">
        <f t="shared" si="28"/>
        <v>0</v>
      </c>
      <c r="K46" s="111">
        <f t="shared" si="28"/>
        <v>0</v>
      </c>
      <c r="L46" s="111">
        <f t="shared" si="28"/>
        <v>0</v>
      </c>
      <c r="M46" s="111">
        <f t="shared" si="28"/>
        <v>0</v>
      </c>
      <c r="N46" s="111">
        <f t="shared" si="28"/>
        <v>0</v>
      </c>
      <c r="O46" s="111">
        <f t="shared" si="28"/>
        <v>0</v>
      </c>
      <c r="P46" s="111">
        <f t="shared" si="28"/>
        <v>0</v>
      </c>
      <c r="Q46" s="111">
        <f t="shared" si="28"/>
        <v>0</v>
      </c>
      <c r="R46" s="111">
        <f t="shared" si="28"/>
        <v>0</v>
      </c>
      <c r="S46" s="111">
        <f t="shared" si="28"/>
        <v>0</v>
      </c>
      <c r="T46" s="110">
        <f t="shared" si="28"/>
        <v>0</v>
      </c>
      <c r="U46" s="110">
        <f t="shared" si="28"/>
        <v>0</v>
      </c>
      <c r="V46" s="110">
        <f t="shared" si="28"/>
        <v>0</v>
      </c>
      <c r="W46" s="110">
        <f t="shared" si="28"/>
        <v>0</v>
      </c>
      <c r="X46" s="110">
        <f t="shared" si="28"/>
        <v>0</v>
      </c>
      <c r="Y46" s="110">
        <f t="shared" si="28"/>
        <v>0</v>
      </c>
      <c r="Z46" s="110">
        <f t="shared" si="28"/>
        <v>0</v>
      </c>
      <c r="AA46" s="110">
        <f t="shared" si="28"/>
        <v>0</v>
      </c>
      <c r="AB46" s="110">
        <f t="shared" si="28"/>
        <v>0</v>
      </c>
      <c r="AC46" s="110">
        <f t="shared" si="28"/>
        <v>0</v>
      </c>
      <c r="AD46" s="110">
        <f t="shared" si="28"/>
        <v>0</v>
      </c>
      <c r="AE46" s="110">
        <f t="shared" si="28"/>
        <v>0</v>
      </c>
      <c r="AF46" s="110">
        <f t="shared" si="28"/>
        <v>0</v>
      </c>
      <c r="AG46" s="110">
        <f t="shared" si="28"/>
        <v>0</v>
      </c>
    </row>
    <row r="47" spans="1:33" s="30" customFormat="1" x14ac:dyDescent="0.2">
      <c r="A47" s="126"/>
      <c r="B47" s="127"/>
      <c r="C47" s="128"/>
      <c r="D47" s="129"/>
      <c r="E47" s="129"/>
      <c r="F47" s="129"/>
      <c r="G47" s="129"/>
      <c r="H47" s="129"/>
      <c r="I47" s="129"/>
      <c r="J47" s="129"/>
      <c r="K47" s="129"/>
      <c r="L47" s="129"/>
      <c r="M47" s="129"/>
      <c r="N47" s="129"/>
      <c r="O47" s="129"/>
      <c r="P47" s="129"/>
      <c r="Q47" s="129"/>
      <c r="R47" s="129"/>
      <c r="S47" s="129"/>
      <c r="T47" s="130"/>
      <c r="U47" s="130"/>
      <c r="V47" s="130"/>
      <c r="W47" s="130"/>
      <c r="X47" s="130"/>
      <c r="Y47" s="130"/>
      <c r="Z47" s="130"/>
      <c r="AA47" s="130"/>
      <c r="AB47" s="130"/>
      <c r="AC47" s="130"/>
      <c r="AD47" s="130"/>
      <c r="AE47" s="130"/>
      <c r="AF47" s="130"/>
      <c r="AG47" s="130"/>
    </row>
    <row r="48" spans="1:33" s="30" customFormat="1" x14ac:dyDescent="0.2">
      <c r="A48" s="131"/>
      <c r="B48" s="29"/>
      <c r="C48" s="59"/>
      <c r="D48" s="132"/>
      <c r="E48" s="132"/>
      <c r="F48" s="132"/>
      <c r="G48" s="132"/>
      <c r="H48" s="132"/>
      <c r="I48" s="132"/>
      <c r="J48" s="132"/>
      <c r="K48" s="132"/>
      <c r="L48" s="132"/>
      <c r="M48" s="132"/>
      <c r="N48" s="132"/>
      <c r="O48" s="132"/>
      <c r="P48" s="132"/>
      <c r="Q48" s="132"/>
      <c r="R48" s="132"/>
      <c r="S48" s="132"/>
      <c r="T48" s="133"/>
      <c r="U48" s="133"/>
      <c r="V48" s="133"/>
      <c r="W48" s="133"/>
      <c r="X48" s="133"/>
      <c r="Y48" s="133"/>
      <c r="Z48" s="133"/>
      <c r="AA48" s="133"/>
      <c r="AB48" s="133"/>
      <c r="AC48" s="133"/>
      <c r="AD48" s="133"/>
      <c r="AE48" s="133"/>
      <c r="AF48" s="133"/>
      <c r="AG48" s="133"/>
    </row>
  </sheetData>
  <mergeCells count="34">
    <mergeCell ref="W5:W6"/>
    <mergeCell ref="X5:X6"/>
    <mergeCell ref="Y5:Y6"/>
    <mergeCell ref="A2:H2"/>
    <mergeCell ref="A4:A6"/>
    <mergeCell ref="B4:B6"/>
    <mergeCell ref="D4:W4"/>
    <mergeCell ref="X4:AG4"/>
    <mergeCell ref="C5:C6"/>
    <mergeCell ref="D5:G5"/>
    <mergeCell ref="H5:K5"/>
    <mergeCell ref="L5:O5"/>
    <mergeCell ref="P5:S5"/>
    <mergeCell ref="A46:B46"/>
    <mergeCell ref="AF5:AF6"/>
    <mergeCell ref="AG5:AG6"/>
    <mergeCell ref="B7:W7"/>
    <mergeCell ref="A17:B17"/>
    <mergeCell ref="A22:B22"/>
    <mergeCell ref="A24:B24"/>
    <mergeCell ref="Z5:Z6"/>
    <mergeCell ref="AA5:AA6"/>
    <mergeCell ref="AB5:AB6"/>
    <mergeCell ref="AC5:AC6"/>
    <mergeCell ref="AD5:AD6"/>
    <mergeCell ref="AE5:AE6"/>
    <mergeCell ref="T5:T6"/>
    <mergeCell ref="U5:U6"/>
    <mergeCell ref="V5:V6"/>
    <mergeCell ref="B25:W25"/>
    <mergeCell ref="A30:B30"/>
    <mergeCell ref="A33:B33"/>
    <mergeCell ref="A38:B38"/>
    <mergeCell ref="A44:B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workbookViewId="0">
      <selection sqref="A1:M1"/>
    </sheetView>
  </sheetViews>
  <sheetFormatPr defaultRowHeight="12.75" x14ac:dyDescent="0.2"/>
  <cols>
    <col min="1" max="1" width="9.140625" style="134"/>
    <col min="2" max="2" width="47.7109375" style="4" customWidth="1"/>
    <col min="3" max="3" width="5.5703125" style="28" customWidth="1"/>
    <col min="4" max="19" width="4.7109375" style="137" customWidth="1"/>
    <col min="20" max="33" width="5.42578125" style="28" customWidth="1"/>
  </cols>
  <sheetData>
    <row r="1" spans="1:33" ht="58.5" customHeight="1" x14ac:dyDescent="0.2">
      <c r="A1" s="505" t="s">
        <v>301</v>
      </c>
      <c r="B1" s="506"/>
      <c r="C1" s="506"/>
      <c r="D1" s="506"/>
      <c r="E1" s="506"/>
      <c r="F1" s="506"/>
      <c r="G1" s="506"/>
      <c r="H1" s="506"/>
      <c r="I1" s="506"/>
      <c r="J1" s="506"/>
      <c r="K1" s="506"/>
      <c r="L1" s="506"/>
      <c r="M1" s="506"/>
      <c r="N1" s="136"/>
    </row>
    <row r="2" spans="1:33" ht="15.75" x14ac:dyDescent="0.2">
      <c r="A2" s="138"/>
      <c r="B2" s="139"/>
      <c r="C2" s="140"/>
      <c r="D2" s="141"/>
      <c r="E2" s="141"/>
      <c r="F2" s="141"/>
      <c r="G2" s="141"/>
      <c r="H2" s="141"/>
      <c r="I2" s="141"/>
      <c r="J2" s="141"/>
      <c r="K2" s="141"/>
      <c r="L2" s="141"/>
      <c r="M2" s="141"/>
      <c r="N2" s="136"/>
      <c r="AG2" s="28" t="s">
        <v>302</v>
      </c>
    </row>
    <row r="3" spans="1:33" ht="51" x14ac:dyDescent="0.2">
      <c r="A3" s="507" t="s">
        <v>303</v>
      </c>
      <c r="B3" s="489" t="s">
        <v>304</v>
      </c>
      <c r="C3" s="142" t="s">
        <v>263</v>
      </c>
      <c r="D3" s="511" t="s">
        <v>110</v>
      </c>
      <c r="E3" s="512"/>
      <c r="F3" s="512"/>
      <c r="G3" s="512"/>
      <c r="H3" s="512"/>
      <c r="I3" s="512"/>
      <c r="J3" s="512"/>
      <c r="K3" s="512"/>
      <c r="L3" s="512"/>
      <c r="M3" s="512"/>
      <c r="N3" s="512"/>
      <c r="O3" s="512"/>
      <c r="P3" s="512"/>
      <c r="Q3" s="512"/>
      <c r="R3" s="512"/>
      <c r="S3" s="512"/>
      <c r="T3" s="512"/>
      <c r="U3" s="512"/>
      <c r="V3" s="512"/>
      <c r="W3" s="512"/>
      <c r="X3" s="492" t="s">
        <v>264</v>
      </c>
      <c r="Y3" s="492"/>
      <c r="Z3" s="492"/>
      <c r="AA3" s="492"/>
      <c r="AB3" s="492"/>
      <c r="AC3" s="492"/>
      <c r="AD3" s="492"/>
      <c r="AE3" s="492"/>
      <c r="AF3" s="492"/>
      <c r="AG3" s="492"/>
    </row>
    <row r="4" spans="1:33" ht="15" customHeight="1" x14ac:dyDescent="0.2">
      <c r="A4" s="508"/>
      <c r="B4" s="509"/>
      <c r="C4" s="494" t="s">
        <v>259</v>
      </c>
      <c r="D4" s="513" t="s">
        <v>95</v>
      </c>
      <c r="E4" s="513"/>
      <c r="F4" s="513"/>
      <c r="G4" s="513"/>
      <c r="H4" s="513" t="s">
        <v>96</v>
      </c>
      <c r="I4" s="513"/>
      <c r="J4" s="513"/>
      <c r="K4" s="513"/>
      <c r="L4" s="514" t="s">
        <v>97</v>
      </c>
      <c r="M4" s="515"/>
      <c r="N4" s="515"/>
      <c r="O4" s="516"/>
      <c r="P4" s="514" t="s">
        <v>98</v>
      </c>
      <c r="Q4" s="515"/>
      <c r="R4" s="515"/>
      <c r="S4" s="516"/>
      <c r="T4" s="501" t="s">
        <v>265</v>
      </c>
      <c r="U4" s="501" t="s">
        <v>266</v>
      </c>
      <c r="V4" s="501" t="s">
        <v>267</v>
      </c>
      <c r="W4" s="501" t="s">
        <v>268</v>
      </c>
      <c r="X4" s="501">
        <v>5</v>
      </c>
      <c r="Y4" s="501">
        <v>6</v>
      </c>
      <c r="Z4" s="501">
        <v>7</v>
      </c>
      <c r="AA4" s="501">
        <v>8</v>
      </c>
      <c r="AB4" s="501">
        <v>9</v>
      </c>
      <c r="AC4" s="501">
        <v>10</v>
      </c>
      <c r="AD4" s="501">
        <v>11</v>
      </c>
      <c r="AE4" s="501">
        <v>12</v>
      </c>
      <c r="AF4" s="501">
        <v>13</v>
      </c>
      <c r="AG4" s="501">
        <v>14</v>
      </c>
    </row>
    <row r="5" spans="1:33" ht="23.25" customHeight="1" x14ac:dyDescent="0.2">
      <c r="A5" s="508"/>
      <c r="B5" s="510"/>
      <c r="C5" s="494"/>
      <c r="D5" s="143" t="s">
        <v>269</v>
      </c>
      <c r="E5" s="143" t="s">
        <v>270</v>
      </c>
      <c r="F5" s="143" t="s">
        <v>271</v>
      </c>
      <c r="G5" s="143" t="s">
        <v>272</v>
      </c>
      <c r="H5" s="143" t="s">
        <v>269</v>
      </c>
      <c r="I5" s="143" t="s">
        <v>270</v>
      </c>
      <c r="J5" s="143" t="s">
        <v>271</v>
      </c>
      <c r="K5" s="143" t="s">
        <v>272</v>
      </c>
      <c r="L5" s="143" t="s">
        <v>269</v>
      </c>
      <c r="M5" s="143" t="s">
        <v>270</v>
      </c>
      <c r="N5" s="143" t="s">
        <v>271</v>
      </c>
      <c r="O5" s="143" t="s">
        <v>272</v>
      </c>
      <c r="P5" s="143" t="s">
        <v>269</v>
      </c>
      <c r="Q5" s="143" t="s">
        <v>270</v>
      </c>
      <c r="R5" s="143" t="s">
        <v>271</v>
      </c>
      <c r="S5" s="143" t="s">
        <v>272</v>
      </c>
      <c r="T5" s="502"/>
      <c r="U5" s="502"/>
      <c r="V5" s="502"/>
      <c r="W5" s="502"/>
      <c r="X5" s="502"/>
      <c r="Y5" s="502"/>
      <c r="Z5" s="502"/>
      <c r="AA5" s="502"/>
      <c r="AB5" s="502"/>
      <c r="AC5" s="502"/>
      <c r="AD5" s="502"/>
      <c r="AE5" s="502"/>
      <c r="AF5" s="502"/>
      <c r="AG5" s="502"/>
    </row>
    <row r="6" spans="1:33" x14ac:dyDescent="0.2">
      <c r="A6" s="503" t="s">
        <v>305</v>
      </c>
      <c r="B6" s="503"/>
      <c r="C6" s="503"/>
      <c r="D6" s="503"/>
      <c r="E6" s="503"/>
      <c r="F6" s="503"/>
      <c r="G6" s="503"/>
      <c r="H6" s="503"/>
      <c r="I6" s="503"/>
      <c r="J6" s="503"/>
      <c r="K6" s="503"/>
      <c r="L6" s="503"/>
      <c r="M6" s="503"/>
      <c r="N6" s="503"/>
    </row>
    <row r="7" spans="1:33" s="30" customFormat="1" ht="15.75" customHeight="1" x14ac:dyDescent="0.2">
      <c r="A7" s="144">
        <v>1</v>
      </c>
      <c r="B7" s="145" t="s">
        <v>306</v>
      </c>
      <c r="C7" s="146">
        <f>SUM('5 Venituri si cheltuieli'!C8:C13)</f>
        <v>0</v>
      </c>
      <c r="D7" s="147">
        <f>SUM('5 Venituri si cheltuieli'!D8:D13)</f>
        <v>0</v>
      </c>
      <c r="E7" s="147">
        <f>SUM('5 Venituri si cheltuieli'!E8:E13)</f>
        <v>0</v>
      </c>
      <c r="F7" s="147">
        <f>SUM('5 Venituri si cheltuieli'!F8:F13)</f>
        <v>0</v>
      </c>
      <c r="G7" s="147">
        <f>SUM('5 Venituri si cheltuieli'!G8:G13)</f>
        <v>0</v>
      </c>
      <c r="H7" s="147">
        <f>SUM('5 Venituri si cheltuieli'!H8:H13)</f>
        <v>0</v>
      </c>
      <c r="I7" s="147">
        <f>SUM('5 Venituri si cheltuieli'!I8:I13)</f>
        <v>0</v>
      </c>
      <c r="J7" s="147">
        <f>SUM('5 Venituri si cheltuieli'!J8:J13)</f>
        <v>0</v>
      </c>
      <c r="K7" s="147">
        <f>SUM('5 Venituri si cheltuieli'!K8:K13)</f>
        <v>0</v>
      </c>
      <c r="L7" s="147">
        <f>SUM('5 Venituri si cheltuieli'!L8:L13)</f>
        <v>0</v>
      </c>
      <c r="M7" s="147">
        <f>SUM('5 Venituri si cheltuieli'!M8:M13)</f>
        <v>0</v>
      </c>
      <c r="N7" s="147">
        <f>SUM('5 Venituri si cheltuieli'!N8:N13)</f>
        <v>0</v>
      </c>
      <c r="O7" s="147">
        <f>SUM('5 Venituri si cheltuieli'!O8:O13)</f>
        <v>0</v>
      </c>
      <c r="P7" s="147">
        <f>SUM('5 Venituri si cheltuieli'!P8:P13)</f>
        <v>0</v>
      </c>
      <c r="Q7" s="147">
        <f>SUM('5 Venituri si cheltuieli'!Q8:Q13)</f>
        <v>0</v>
      </c>
      <c r="R7" s="147">
        <f>SUM('5 Venituri si cheltuieli'!R8:R13)</f>
        <v>0</v>
      </c>
      <c r="S7" s="147">
        <f>SUM('5 Venituri si cheltuieli'!S8:S13)</f>
        <v>0</v>
      </c>
      <c r="T7" s="146">
        <f>SUM('5 Venituri si cheltuieli'!T8:T13)</f>
        <v>0</v>
      </c>
      <c r="U7" s="146">
        <f>SUM('5 Venituri si cheltuieli'!U8:U13)</f>
        <v>0</v>
      </c>
      <c r="V7" s="146">
        <f>SUM('5 Venituri si cheltuieli'!V8:V13)</f>
        <v>0</v>
      </c>
      <c r="W7" s="146">
        <f>SUM('5 Venituri si cheltuieli'!W8:W13)</f>
        <v>0</v>
      </c>
      <c r="X7" s="146">
        <f>SUM('5 Venituri si cheltuieli'!X8:X13)</f>
        <v>0</v>
      </c>
      <c r="Y7" s="146">
        <f>SUM('5 Venituri si cheltuieli'!Y8:Y13)</f>
        <v>0</v>
      </c>
      <c r="Z7" s="146">
        <f>SUM('5 Venituri si cheltuieli'!Z8:Z13)</f>
        <v>0</v>
      </c>
      <c r="AA7" s="146">
        <f>SUM('5 Venituri si cheltuieli'!AA8:AA13)</f>
        <v>0</v>
      </c>
      <c r="AB7" s="146">
        <f>SUM('5 Venituri si cheltuieli'!AB8:AB13)</f>
        <v>0</v>
      </c>
      <c r="AC7" s="146">
        <f>SUM('5 Venituri si cheltuieli'!AC8:AC13)</f>
        <v>0</v>
      </c>
      <c r="AD7" s="146">
        <f>SUM('5 Venituri si cheltuieli'!AD8:AD13)</f>
        <v>0</v>
      </c>
      <c r="AE7" s="146">
        <f>SUM('5 Venituri si cheltuieli'!AE8:AE13)</f>
        <v>0</v>
      </c>
      <c r="AF7" s="146">
        <f>SUM('5 Venituri si cheltuieli'!AF8:AF13)</f>
        <v>0</v>
      </c>
      <c r="AG7" s="146">
        <f>SUM('5 Venituri si cheltuieli'!AG8:AG13)</f>
        <v>0</v>
      </c>
    </row>
    <row r="8" spans="1:33" s="30" customFormat="1" ht="15.75" customHeight="1" x14ac:dyDescent="0.2">
      <c r="A8" s="144">
        <v>2</v>
      </c>
      <c r="B8" s="145" t="s">
        <v>105</v>
      </c>
      <c r="C8" s="146">
        <f>'5 Venituri si cheltuieli'!C14</f>
        <v>0</v>
      </c>
      <c r="D8" s="147">
        <f>'5 Venituri si cheltuieli'!D14</f>
        <v>0</v>
      </c>
      <c r="E8" s="147">
        <f>'5 Venituri si cheltuieli'!E14</f>
        <v>0</v>
      </c>
      <c r="F8" s="147">
        <f>'5 Venituri si cheltuieli'!F14</f>
        <v>0</v>
      </c>
      <c r="G8" s="147">
        <f>'5 Venituri si cheltuieli'!G14</f>
        <v>0</v>
      </c>
      <c r="H8" s="147">
        <f>'5 Venituri si cheltuieli'!H14</f>
        <v>0</v>
      </c>
      <c r="I8" s="147">
        <f>'5 Venituri si cheltuieli'!I14</f>
        <v>0</v>
      </c>
      <c r="J8" s="147">
        <f>'5 Venituri si cheltuieli'!J14</f>
        <v>0</v>
      </c>
      <c r="K8" s="147">
        <f>'5 Venituri si cheltuieli'!K14</f>
        <v>0</v>
      </c>
      <c r="L8" s="147">
        <f>'5 Venituri si cheltuieli'!L14</f>
        <v>0</v>
      </c>
      <c r="M8" s="147">
        <f>'5 Venituri si cheltuieli'!M14</f>
        <v>0</v>
      </c>
      <c r="N8" s="147">
        <f>'5 Venituri si cheltuieli'!N14</f>
        <v>0</v>
      </c>
      <c r="O8" s="147">
        <f>'5 Venituri si cheltuieli'!O14</f>
        <v>0</v>
      </c>
      <c r="P8" s="147">
        <f>'5 Venituri si cheltuieli'!P14</f>
        <v>0</v>
      </c>
      <c r="Q8" s="147">
        <f>'5 Venituri si cheltuieli'!Q14</f>
        <v>0</v>
      </c>
      <c r="R8" s="147">
        <f>'5 Venituri si cheltuieli'!R14</f>
        <v>0</v>
      </c>
      <c r="S8" s="147">
        <f>'5 Venituri si cheltuieli'!S14</f>
        <v>0</v>
      </c>
      <c r="T8" s="146">
        <f>'5 Venituri si cheltuieli'!T14</f>
        <v>0</v>
      </c>
      <c r="U8" s="146">
        <f>'5 Venituri si cheltuieli'!U14</f>
        <v>0</v>
      </c>
      <c r="V8" s="146">
        <f>'5 Venituri si cheltuieli'!V14</f>
        <v>0</v>
      </c>
      <c r="W8" s="146">
        <f>'5 Venituri si cheltuieli'!W14</f>
        <v>0</v>
      </c>
      <c r="X8" s="146">
        <f>'5 Venituri si cheltuieli'!X14</f>
        <v>0</v>
      </c>
      <c r="Y8" s="146">
        <f>'5 Venituri si cheltuieli'!Y14</f>
        <v>0</v>
      </c>
      <c r="Z8" s="146">
        <f>'5 Venituri si cheltuieli'!Z14</f>
        <v>0</v>
      </c>
      <c r="AA8" s="146">
        <f>'5 Venituri si cheltuieli'!AA14</f>
        <v>0</v>
      </c>
      <c r="AB8" s="146">
        <f>'5 Venituri si cheltuieli'!AB14</f>
        <v>0</v>
      </c>
      <c r="AC8" s="146">
        <f>'5 Venituri si cheltuieli'!AC14</f>
        <v>0</v>
      </c>
      <c r="AD8" s="146">
        <f>'5 Venituri si cheltuieli'!AD14</f>
        <v>0</v>
      </c>
      <c r="AE8" s="146">
        <f>'5 Venituri si cheltuieli'!AE14</f>
        <v>0</v>
      </c>
      <c r="AF8" s="146">
        <f>'5 Venituri si cheltuieli'!AF14</f>
        <v>0</v>
      </c>
      <c r="AG8" s="146">
        <f>'5 Venituri si cheltuieli'!AG14</f>
        <v>0</v>
      </c>
    </row>
    <row r="9" spans="1:33" s="30" customFormat="1" ht="15.75" customHeight="1" x14ac:dyDescent="0.2">
      <c r="A9" s="144">
        <v>3</v>
      </c>
      <c r="B9" s="145" t="s">
        <v>307</v>
      </c>
      <c r="C9" s="146">
        <f>'5 Venituri si cheltuieli'!C15</f>
        <v>0</v>
      </c>
      <c r="D9" s="147">
        <f>'5 Venituri si cheltuieli'!D15</f>
        <v>0</v>
      </c>
      <c r="E9" s="147">
        <f>'5 Venituri si cheltuieli'!E15</f>
        <v>0</v>
      </c>
      <c r="F9" s="147">
        <f>'5 Venituri si cheltuieli'!F15</f>
        <v>0</v>
      </c>
      <c r="G9" s="147">
        <f>'5 Venituri si cheltuieli'!G15</f>
        <v>0</v>
      </c>
      <c r="H9" s="147">
        <f>'5 Venituri si cheltuieli'!H15</f>
        <v>0</v>
      </c>
      <c r="I9" s="147">
        <f>'5 Venituri si cheltuieli'!I15</f>
        <v>0</v>
      </c>
      <c r="J9" s="147">
        <f>'5 Venituri si cheltuieli'!J15</f>
        <v>0</v>
      </c>
      <c r="K9" s="147">
        <f>'5 Venituri si cheltuieli'!K15</f>
        <v>0</v>
      </c>
      <c r="L9" s="147">
        <f>'5 Venituri si cheltuieli'!L15</f>
        <v>0</v>
      </c>
      <c r="M9" s="147">
        <f>'5 Venituri si cheltuieli'!M15</f>
        <v>0</v>
      </c>
      <c r="N9" s="147">
        <f>'5 Venituri si cheltuieli'!N15</f>
        <v>0</v>
      </c>
      <c r="O9" s="147">
        <f>'5 Venituri si cheltuieli'!O15</f>
        <v>0</v>
      </c>
      <c r="P9" s="147">
        <f>'5 Venituri si cheltuieli'!P15</f>
        <v>0</v>
      </c>
      <c r="Q9" s="147">
        <f>'5 Venituri si cheltuieli'!Q15</f>
        <v>0</v>
      </c>
      <c r="R9" s="147">
        <f>'5 Venituri si cheltuieli'!R15</f>
        <v>0</v>
      </c>
      <c r="S9" s="147">
        <f>'5 Venituri si cheltuieli'!S15</f>
        <v>0</v>
      </c>
      <c r="T9" s="146">
        <f>'5 Venituri si cheltuieli'!T15</f>
        <v>0</v>
      </c>
      <c r="U9" s="146">
        <f>'5 Venituri si cheltuieli'!U15</f>
        <v>0</v>
      </c>
      <c r="V9" s="146">
        <f>'5 Venituri si cheltuieli'!V15</f>
        <v>0</v>
      </c>
      <c r="W9" s="146">
        <f>'5 Venituri si cheltuieli'!W15</f>
        <v>0</v>
      </c>
      <c r="X9" s="146">
        <f>'5 Venituri si cheltuieli'!X15</f>
        <v>0</v>
      </c>
      <c r="Y9" s="146">
        <f>'5 Venituri si cheltuieli'!Y15</f>
        <v>0</v>
      </c>
      <c r="Z9" s="146">
        <f>'5 Venituri si cheltuieli'!Z15</f>
        <v>0</v>
      </c>
      <c r="AA9" s="146">
        <f>'5 Venituri si cheltuieli'!AA15</f>
        <v>0</v>
      </c>
      <c r="AB9" s="146">
        <f>'5 Venituri si cheltuieli'!AB15</f>
        <v>0</v>
      </c>
      <c r="AC9" s="146">
        <f>'5 Venituri si cheltuieli'!AC15</f>
        <v>0</v>
      </c>
      <c r="AD9" s="146">
        <f>'5 Venituri si cheltuieli'!AD15</f>
        <v>0</v>
      </c>
      <c r="AE9" s="146">
        <f>'5 Venituri si cheltuieli'!AE15</f>
        <v>0</v>
      </c>
      <c r="AF9" s="146">
        <f>'5 Venituri si cheltuieli'!AF15</f>
        <v>0</v>
      </c>
      <c r="AG9" s="146">
        <f>'5 Venituri si cheltuieli'!AG15</f>
        <v>0</v>
      </c>
    </row>
    <row r="10" spans="1:33" s="30" customFormat="1" ht="15.75" customHeight="1" x14ac:dyDescent="0.2">
      <c r="A10" s="144">
        <v>4</v>
      </c>
      <c r="B10" s="145" t="s">
        <v>6</v>
      </c>
      <c r="C10" s="146">
        <f>'5 Venituri si cheltuieli'!C16</f>
        <v>0</v>
      </c>
      <c r="D10" s="147">
        <f>'5 Venituri si cheltuieli'!D16</f>
        <v>0</v>
      </c>
      <c r="E10" s="147">
        <f>'5 Venituri si cheltuieli'!E16</f>
        <v>0</v>
      </c>
      <c r="F10" s="147">
        <f>'5 Venituri si cheltuieli'!F16</f>
        <v>0</v>
      </c>
      <c r="G10" s="147">
        <f>'5 Venituri si cheltuieli'!G16</f>
        <v>0</v>
      </c>
      <c r="H10" s="147">
        <f>'5 Venituri si cheltuieli'!H16</f>
        <v>0</v>
      </c>
      <c r="I10" s="147">
        <f>'5 Venituri si cheltuieli'!I16</f>
        <v>0</v>
      </c>
      <c r="J10" s="147">
        <f>'5 Venituri si cheltuieli'!J16</f>
        <v>0</v>
      </c>
      <c r="K10" s="147">
        <f>'5 Venituri si cheltuieli'!K16</f>
        <v>0</v>
      </c>
      <c r="L10" s="147">
        <f>'5 Venituri si cheltuieli'!L16</f>
        <v>0</v>
      </c>
      <c r="M10" s="147">
        <f>'5 Venituri si cheltuieli'!M16</f>
        <v>0</v>
      </c>
      <c r="N10" s="147">
        <f>'5 Venituri si cheltuieli'!N16</f>
        <v>0</v>
      </c>
      <c r="O10" s="147">
        <f>'5 Venituri si cheltuieli'!O16</f>
        <v>0</v>
      </c>
      <c r="P10" s="147">
        <f>'5 Venituri si cheltuieli'!P16</f>
        <v>0</v>
      </c>
      <c r="Q10" s="147">
        <f>'5 Venituri si cheltuieli'!Q16</f>
        <v>0</v>
      </c>
      <c r="R10" s="147">
        <f>'5 Venituri si cheltuieli'!R16</f>
        <v>0</v>
      </c>
      <c r="S10" s="147">
        <f>'5 Venituri si cheltuieli'!S16</f>
        <v>0</v>
      </c>
      <c r="T10" s="146">
        <f>'5 Venituri si cheltuieli'!T16</f>
        <v>0</v>
      </c>
      <c r="U10" s="146">
        <f>'5 Venituri si cheltuieli'!U16</f>
        <v>0</v>
      </c>
      <c r="V10" s="146">
        <f>'5 Venituri si cheltuieli'!V16</f>
        <v>0</v>
      </c>
      <c r="W10" s="146">
        <f>'5 Venituri si cheltuieli'!W16</f>
        <v>0</v>
      </c>
      <c r="X10" s="146">
        <f>'5 Venituri si cheltuieli'!X16</f>
        <v>0</v>
      </c>
      <c r="Y10" s="146">
        <f>'5 Venituri si cheltuieli'!Y16</f>
        <v>0</v>
      </c>
      <c r="Z10" s="146">
        <f>'5 Venituri si cheltuieli'!Z16</f>
        <v>0</v>
      </c>
      <c r="AA10" s="146">
        <f>'5 Venituri si cheltuieli'!AA16</f>
        <v>0</v>
      </c>
      <c r="AB10" s="146">
        <f>'5 Venituri si cheltuieli'!AB16</f>
        <v>0</v>
      </c>
      <c r="AC10" s="146">
        <f>'5 Venituri si cheltuieli'!AC16</f>
        <v>0</v>
      </c>
      <c r="AD10" s="146">
        <f>'5 Venituri si cheltuieli'!AD16</f>
        <v>0</v>
      </c>
      <c r="AE10" s="146">
        <f>'5 Venituri si cheltuieli'!AE16</f>
        <v>0</v>
      </c>
      <c r="AF10" s="146">
        <f>'5 Venituri si cheltuieli'!AF16</f>
        <v>0</v>
      </c>
      <c r="AG10" s="146">
        <f>'5 Venituri si cheltuieli'!AG16</f>
        <v>0</v>
      </c>
    </row>
    <row r="11" spans="1:33" s="30" customFormat="1" ht="15.75" customHeight="1" x14ac:dyDescent="0.2">
      <c r="A11" s="504" t="s">
        <v>274</v>
      </c>
      <c r="B11" s="504" t="s">
        <v>107</v>
      </c>
      <c r="C11" s="148">
        <f>SUM(C7:C10)</f>
        <v>0</v>
      </c>
      <c r="D11" s="149">
        <f t="shared" ref="D11:W11" si="0">SUM(D7:D10)</f>
        <v>0</v>
      </c>
      <c r="E11" s="149">
        <f t="shared" si="0"/>
        <v>0</v>
      </c>
      <c r="F11" s="149">
        <f t="shared" si="0"/>
        <v>0</v>
      </c>
      <c r="G11" s="149">
        <f t="shared" si="0"/>
        <v>0</v>
      </c>
      <c r="H11" s="149">
        <f t="shared" si="0"/>
        <v>0</v>
      </c>
      <c r="I11" s="149">
        <f t="shared" si="0"/>
        <v>0</v>
      </c>
      <c r="J11" s="149">
        <f t="shared" si="0"/>
        <v>0</v>
      </c>
      <c r="K11" s="149">
        <f t="shared" si="0"/>
        <v>0</v>
      </c>
      <c r="L11" s="149">
        <f t="shared" si="0"/>
        <v>0</v>
      </c>
      <c r="M11" s="149">
        <f t="shared" si="0"/>
        <v>0</v>
      </c>
      <c r="N11" s="149">
        <f t="shared" si="0"/>
        <v>0</v>
      </c>
      <c r="O11" s="149">
        <f t="shared" si="0"/>
        <v>0</v>
      </c>
      <c r="P11" s="149">
        <f t="shared" si="0"/>
        <v>0</v>
      </c>
      <c r="Q11" s="149">
        <f t="shared" si="0"/>
        <v>0</v>
      </c>
      <c r="R11" s="149">
        <f t="shared" si="0"/>
        <v>0</v>
      </c>
      <c r="S11" s="149">
        <f t="shared" si="0"/>
        <v>0</v>
      </c>
      <c r="T11" s="148">
        <f t="shared" si="0"/>
        <v>0</v>
      </c>
      <c r="U11" s="148">
        <f t="shared" si="0"/>
        <v>0</v>
      </c>
      <c r="V11" s="148">
        <f t="shared" si="0"/>
        <v>0</v>
      </c>
      <c r="W11" s="148">
        <f t="shared" si="0"/>
        <v>0</v>
      </c>
      <c r="X11" s="148">
        <f>SUM(X7:X10)</f>
        <v>0</v>
      </c>
      <c r="Y11" s="148">
        <f t="shared" ref="Y11:AG11" si="1">SUM(Y7:Y10)</f>
        <v>0</v>
      </c>
      <c r="Z11" s="148">
        <f t="shared" si="1"/>
        <v>0</v>
      </c>
      <c r="AA11" s="148">
        <f t="shared" si="1"/>
        <v>0</v>
      </c>
      <c r="AB11" s="148">
        <f t="shared" si="1"/>
        <v>0</v>
      </c>
      <c r="AC11" s="148">
        <f t="shared" si="1"/>
        <v>0</v>
      </c>
      <c r="AD11" s="148">
        <f t="shared" si="1"/>
        <v>0</v>
      </c>
      <c r="AE11" s="148">
        <f t="shared" si="1"/>
        <v>0</v>
      </c>
      <c r="AF11" s="148">
        <f t="shared" si="1"/>
        <v>0</v>
      </c>
      <c r="AG11" s="148">
        <f t="shared" si="1"/>
        <v>0</v>
      </c>
    </row>
    <row r="12" spans="1:33" s="30" customFormat="1" ht="15.75" customHeight="1" x14ac:dyDescent="0.2">
      <c r="A12" s="500" t="s">
        <v>308</v>
      </c>
      <c r="B12" s="500"/>
      <c r="C12" s="500"/>
      <c r="D12" s="500"/>
      <c r="E12" s="500"/>
      <c r="F12" s="500"/>
      <c r="G12" s="500"/>
      <c r="H12" s="500"/>
      <c r="I12" s="500"/>
      <c r="J12" s="500"/>
      <c r="K12" s="500"/>
      <c r="L12" s="500"/>
      <c r="M12" s="500"/>
      <c r="N12" s="500"/>
      <c r="O12" s="150"/>
      <c r="P12" s="150"/>
      <c r="Q12" s="150"/>
      <c r="R12" s="150"/>
      <c r="S12" s="150"/>
      <c r="T12" s="63"/>
      <c r="U12" s="63"/>
      <c r="V12" s="63"/>
      <c r="W12" s="63"/>
      <c r="X12" s="63"/>
      <c r="Y12" s="63"/>
      <c r="Z12" s="63"/>
      <c r="AA12" s="63"/>
      <c r="AB12" s="63"/>
      <c r="AC12" s="63"/>
      <c r="AD12" s="63"/>
      <c r="AE12" s="63"/>
      <c r="AF12" s="63"/>
      <c r="AG12" s="63"/>
    </row>
    <row r="13" spans="1:33" s="30" customFormat="1" ht="15.75" customHeight="1" x14ac:dyDescent="0.2">
      <c r="A13" s="151">
        <v>5</v>
      </c>
      <c r="B13" s="145" t="s">
        <v>309</v>
      </c>
      <c r="C13" s="152">
        <f>'5 Venituri si cheltuieli'!C30</f>
        <v>0</v>
      </c>
      <c r="D13" s="153">
        <f>'5 Venituri si cheltuieli'!D30</f>
        <v>0</v>
      </c>
      <c r="E13" s="153">
        <f>'5 Venituri si cheltuieli'!E30</f>
        <v>0</v>
      </c>
      <c r="F13" s="153">
        <f>'5 Venituri si cheltuieli'!F30</f>
        <v>0</v>
      </c>
      <c r="G13" s="153">
        <f>'5 Venituri si cheltuieli'!G30</f>
        <v>0</v>
      </c>
      <c r="H13" s="153">
        <f>'5 Venituri si cheltuieli'!H30</f>
        <v>0</v>
      </c>
      <c r="I13" s="153">
        <f>'5 Venituri si cheltuieli'!I30</f>
        <v>0</v>
      </c>
      <c r="J13" s="153">
        <f>'5 Venituri si cheltuieli'!J30</f>
        <v>0</v>
      </c>
      <c r="K13" s="153">
        <f>'5 Venituri si cheltuieli'!K30</f>
        <v>0</v>
      </c>
      <c r="L13" s="153">
        <f>'5 Venituri si cheltuieli'!L30</f>
        <v>0</v>
      </c>
      <c r="M13" s="153">
        <f>'5 Venituri si cheltuieli'!M30</f>
        <v>0</v>
      </c>
      <c r="N13" s="153">
        <f>'5 Venituri si cheltuieli'!N30</f>
        <v>0</v>
      </c>
      <c r="O13" s="153">
        <f>'5 Venituri si cheltuieli'!O30</f>
        <v>0</v>
      </c>
      <c r="P13" s="153">
        <f>'5 Venituri si cheltuieli'!P30</f>
        <v>0</v>
      </c>
      <c r="Q13" s="153">
        <f>'5 Venituri si cheltuieli'!Q30</f>
        <v>0</v>
      </c>
      <c r="R13" s="153">
        <f>'5 Venituri si cheltuieli'!R30</f>
        <v>0</v>
      </c>
      <c r="S13" s="153">
        <f>'5 Venituri si cheltuieli'!S30</f>
        <v>0</v>
      </c>
      <c r="T13" s="152">
        <f>'5 Venituri si cheltuieli'!T30</f>
        <v>0</v>
      </c>
      <c r="U13" s="152">
        <f>'5 Venituri si cheltuieli'!U30</f>
        <v>0</v>
      </c>
      <c r="V13" s="152">
        <f>'5 Venituri si cheltuieli'!V30</f>
        <v>0</v>
      </c>
      <c r="W13" s="152">
        <f>'5 Venituri si cheltuieli'!W30</f>
        <v>0</v>
      </c>
      <c r="X13" s="152">
        <f>'5 Venituri si cheltuieli'!X30</f>
        <v>0</v>
      </c>
      <c r="Y13" s="152">
        <f>'5 Venituri si cheltuieli'!Y30</f>
        <v>0</v>
      </c>
      <c r="Z13" s="152">
        <f>'5 Venituri si cheltuieli'!Z30</f>
        <v>0</v>
      </c>
      <c r="AA13" s="152">
        <f>'5 Venituri si cheltuieli'!AA30</f>
        <v>0</v>
      </c>
      <c r="AB13" s="152">
        <f>'5 Venituri si cheltuieli'!AB30</f>
        <v>0</v>
      </c>
      <c r="AC13" s="152">
        <f>'5 Venituri si cheltuieli'!AC30</f>
        <v>0</v>
      </c>
      <c r="AD13" s="152">
        <f>'5 Venituri si cheltuieli'!AD30</f>
        <v>0</v>
      </c>
      <c r="AE13" s="152">
        <f>'5 Venituri si cheltuieli'!AE30</f>
        <v>0</v>
      </c>
      <c r="AF13" s="152">
        <f>'5 Venituri si cheltuieli'!AF30</f>
        <v>0</v>
      </c>
      <c r="AG13" s="152">
        <f>'5 Venituri si cheltuieli'!AG30</f>
        <v>0</v>
      </c>
    </row>
    <row r="14" spans="1:33" s="30" customFormat="1" ht="15.75" customHeight="1" x14ac:dyDescent="0.2">
      <c r="A14" s="151">
        <v>6</v>
      </c>
      <c r="B14" s="145" t="s">
        <v>310</v>
      </c>
      <c r="C14" s="152">
        <f>'5 Venituri si cheltuieli'!C33</f>
        <v>0</v>
      </c>
      <c r="D14" s="153">
        <f>'5 Venituri si cheltuieli'!D33</f>
        <v>0</v>
      </c>
      <c r="E14" s="153">
        <f>'5 Venituri si cheltuieli'!E33</f>
        <v>0</v>
      </c>
      <c r="F14" s="153">
        <f>'5 Venituri si cheltuieli'!F33</f>
        <v>0</v>
      </c>
      <c r="G14" s="153">
        <f>'5 Venituri si cheltuieli'!G33</f>
        <v>0</v>
      </c>
      <c r="H14" s="153">
        <f>'5 Venituri si cheltuieli'!H33</f>
        <v>0</v>
      </c>
      <c r="I14" s="153">
        <f>'5 Venituri si cheltuieli'!I33</f>
        <v>0</v>
      </c>
      <c r="J14" s="153">
        <f>'5 Venituri si cheltuieli'!J33</f>
        <v>0</v>
      </c>
      <c r="K14" s="153">
        <f>'5 Venituri si cheltuieli'!K33</f>
        <v>0</v>
      </c>
      <c r="L14" s="153">
        <f>'5 Venituri si cheltuieli'!L33</f>
        <v>0</v>
      </c>
      <c r="M14" s="153">
        <f>'5 Venituri si cheltuieli'!M33</f>
        <v>0</v>
      </c>
      <c r="N14" s="153">
        <f>'5 Venituri si cheltuieli'!N33</f>
        <v>0</v>
      </c>
      <c r="O14" s="153">
        <f>'5 Venituri si cheltuieli'!O33</f>
        <v>0</v>
      </c>
      <c r="P14" s="153">
        <f>'5 Venituri si cheltuieli'!P33</f>
        <v>0</v>
      </c>
      <c r="Q14" s="153">
        <f>'5 Venituri si cheltuieli'!Q33</f>
        <v>0</v>
      </c>
      <c r="R14" s="153">
        <f>'5 Venituri si cheltuieli'!R33</f>
        <v>0</v>
      </c>
      <c r="S14" s="153">
        <f>'5 Venituri si cheltuieli'!S33</f>
        <v>0</v>
      </c>
      <c r="T14" s="152">
        <f>'5 Venituri si cheltuieli'!T33</f>
        <v>0</v>
      </c>
      <c r="U14" s="152">
        <f>'5 Venituri si cheltuieli'!U33</f>
        <v>0</v>
      </c>
      <c r="V14" s="152">
        <f>'5 Venituri si cheltuieli'!V33</f>
        <v>0</v>
      </c>
      <c r="W14" s="152">
        <f>'5 Venituri si cheltuieli'!W33</f>
        <v>0</v>
      </c>
      <c r="X14" s="152">
        <f>'5 Venituri si cheltuieli'!X33</f>
        <v>0</v>
      </c>
      <c r="Y14" s="152">
        <f>'5 Venituri si cheltuieli'!Y33</f>
        <v>0</v>
      </c>
      <c r="Z14" s="152">
        <f>'5 Venituri si cheltuieli'!Z33</f>
        <v>0</v>
      </c>
      <c r="AA14" s="152">
        <f>'5 Venituri si cheltuieli'!AA33</f>
        <v>0</v>
      </c>
      <c r="AB14" s="152">
        <f>'5 Venituri si cheltuieli'!AB33</f>
        <v>0</v>
      </c>
      <c r="AC14" s="152">
        <f>'5 Venituri si cheltuieli'!AC33</f>
        <v>0</v>
      </c>
      <c r="AD14" s="152">
        <f>'5 Venituri si cheltuieli'!AD33</f>
        <v>0</v>
      </c>
      <c r="AE14" s="152">
        <f>'5 Venituri si cheltuieli'!AE33</f>
        <v>0</v>
      </c>
      <c r="AF14" s="152">
        <f>'5 Venituri si cheltuieli'!AF33</f>
        <v>0</v>
      </c>
      <c r="AG14" s="152">
        <f>'5 Venituri si cheltuieli'!AG33</f>
        <v>0</v>
      </c>
    </row>
    <row r="15" spans="1:33" s="30" customFormat="1" ht="15.75" customHeight="1" x14ac:dyDescent="0.2">
      <c r="A15" s="151">
        <v>7</v>
      </c>
      <c r="B15" s="145" t="s">
        <v>311</v>
      </c>
      <c r="C15" s="152">
        <f>SUM('5 Venituri si cheltuieli'!C34:C36)</f>
        <v>0</v>
      </c>
      <c r="D15" s="152">
        <f>SUM('5 Venituri si cheltuieli'!D34:D36)</f>
        <v>0</v>
      </c>
      <c r="E15" s="152">
        <f>SUM('5 Venituri si cheltuieli'!E34:E36)</f>
        <v>0</v>
      </c>
      <c r="F15" s="152">
        <f>SUM('5 Venituri si cheltuieli'!F34:F36)</f>
        <v>0</v>
      </c>
      <c r="G15" s="152">
        <f>SUM('5 Venituri si cheltuieli'!G34:G36)</f>
        <v>0</v>
      </c>
      <c r="H15" s="152">
        <f>SUM('5 Venituri si cheltuieli'!H34:H36)</f>
        <v>0</v>
      </c>
      <c r="I15" s="152">
        <f>SUM('5 Venituri si cheltuieli'!I34:I36)</f>
        <v>0</v>
      </c>
      <c r="J15" s="152">
        <f>SUM('5 Venituri si cheltuieli'!J34:J36)</f>
        <v>0</v>
      </c>
      <c r="K15" s="152">
        <f>SUM('5 Venituri si cheltuieli'!K34:K36)</f>
        <v>0</v>
      </c>
      <c r="L15" s="152">
        <f>SUM('5 Venituri si cheltuieli'!L34:L36)</f>
        <v>0</v>
      </c>
      <c r="M15" s="152">
        <f>SUM('5 Venituri si cheltuieli'!M34:M36)</f>
        <v>0</v>
      </c>
      <c r="N15" s="152">
        <f>SUM('5 Venituri si cheltuieli'!N34:N36)</f>
        <v>0</v>
      </c>
      <c r="O15" s="152">
        <f>SUM('5 Venituri si cheltuieli'!O34:O36)</f>
        <v>0</v>
      </c>
      <c r="P15" s="152">
        <f>SUM('5 Venituri si cheltuieli'!P34:P36)</f>
        <v>0</v>
      </c>
      <c r="Q15" s="152">
        <f>SUM('5 Venituri si cheltuieli'!Q34:Q36)</f>
        <v>0</v>
      </c>
      <c r="R15" s="152">
        <f>SUM('5 Venituri si cheltuieli'!R34:R36)</f>
        <v>0</v>
      </c>
      <c r="S15" s="152">
        <f>SUM('5 Venituri si cheltuieli'!S34:S36)</f>
        <v>0</v>
      </c>
      <c r="T15" s="152">
        <f>SUM('5 Venituri si cheltuieli'!T34:T36)</f>
        <v>0</v>
      </c>
      <c r="U15" s="152">
        <f>SUM('5 Venituri si cheltuieli'!U34:U36)</f>
        <v>0</v>
      </c>
      <c r="V15" s="152">
        <f>SUM('5 Venituri si cheltuieli'!V34:V36)</f>
        <v>0</v>
      </c>
      <c r="W15" s="152">
        <f>SUM('5 Venituri si cheltuieli'!W34:W36)</f>
        <v>0</v>
      </c>
      <c r="X15" s="152">
        <f>SUM('5 Venituri si cheltuieli'!X34:X36)</f>
        <v>0</v>
      </c>
      <c r="Y15" s="152">
        <f>SUM('5 Venituri si cheltuieli'!Y34:Y36)</f>
        <v>0</v>
      </c>
      <c r="Z15" s="152">
        <f>SUM('5 Venituri si cheltuieli'!Z34:Z36)</f>
        <v>0</v>
      </c>
      <c r="AA15" s="152">
        <f>SUM('5 Venituri si cheltuieli'!AA34:AA36)</f>
        <v>0</v>
      </c>
      <c r="AB15" s="152">
        <f>SUM('5 Venituri si cheltuieli'!AB34:AB36)</f>
        <v>0</v>
      </c>
      <c r="AC15" s="152">
        <f>SUM('5 Venituri si cheltuieli'!AC34:AC36)</f>
        <v>0</v>
      </c>
      <c r="AD15" s="152">
        <f>SUM('5 Venituri si cheltuieli'!AD34:AD36)</f>
        <v>0</v>
      </c>
      <c r="AE15" s="152">
        <f>SUM('5 Venituri si cheltuieli'!AE34:AE36)</f>
        <v>0</v>
      </c>
      <c r="AF15" s="152">
        <f>SUM('5 Venituri si cheltuieli'!AF34:AF36)</f>
        <v>0</v>
      </c>
      <c r="AG15" s="152">
        <f>SUM('5 Venituri si cheltuieli'!AG34:AG36)</f>
        <v>0</v>
      </c>
    </row>
    <row r="16" spans="1:33" s="30" customFormat="1" ht="27.75" customHeight="1" x14ac:dyDescent="0.2">
      <c r="A16" s="151">
        <v>8</v>
      </c>
      <c r="B16" s="145" t="s">
        <v>291</v>
      </c>
      <c r="C16" s="152">
        <f>'5 Venituri si cheltuieli'!C37</f>
        <v>0</v>
      </c>
      <c r="D16" s="153">
        <f>'5 Venituri si cheltuieli'!D37</f>
        <v>0</v>
      </c>
      <c r="E16" s="153">
        <f>'5 Venituri si cheltuieli'!E37</f>
        <v>0</v>
      </c>
      <c r="F16" s="153">
        <f>'5 Venituri si cheltuieli'!F37</f>
        <v>0</v>
      </c>
      <c r="G16" s="153">
        <f>'5 Venituri si cheltuieli'!G37</f>
        <v>0</v>
      </c>
      <c r="H16" s="153">
        <f>'5 Venituri si cheltuieli'!H37</f>
        <v>0</v>
      </c>
      <c r="I16" s="153">
        <f>'5 Venituri si cheltuieli'!I37</f>
        <v>0</v>
      </c>
      <c r="J16" s="153">
        <f>'5 Venituri si cheltuieli'!J37</f>
        <v>0</v>
      </c>
      <c r="K16" s="153">
        <f>'5 Venituri si cheltuieli'!K37</f>
        <v>0</v>
      </c>
      <c r="L16" s="153">
        <f>'5 Venituri si cheltuieli'!L37</f>
        <v>0</v>
      </c>
      <c r="M16" s="153">
        <f>'5 Venituri si cheltuieli'!M37</f>
        <v>0</v>
      </c>
      <c r="N16" s="153">
        <f>'5 Venituri si cheltuieli'!N37</f>
        <v>0</v>
      </c>
      <c r="O16" s="153">
        <f>'5 Venituri si cheltuieli'!O37</f>
        <v>0</v>
      </c>
      <c r="P16" s="153">
        <f>'5 Venituri si cheltuieli'!P37</f>
        <v>0</v>
      </c>
      <c r="Q16" s="153">
        <f>'5 Venituri si cheltuieli'!Q37</f>
        <v>0</v>
      </c>
      <c r="R16" s="153">
        <f>'5 Venituri si cheltuieli'!R37</f>
        <v>0</v>
      </c>
      <c r="S16" s="153">
        <f>'5 Venituri si cheltuieli'!S37</f>
        <v>0</v>
      </c>
      <c r="T16" s="152">
        <f>'5 Venituri si cheltuieli'!T37</f>
        <v>0</v>
      </c>
      <c r="U16" s="152">
        <f>'5 Venituri si cheltuieli'!U37</f>
        <v>0</v>
      </c>
      <c r="V16" s="152">
        <f>'5 Venituri si cheltuieli'!V37</f>
        <v>0</v>
      </c>
      <c r="W16" s="152">
        <f>'5 Venituri si cheltuieli'!W37</f>
        <v>0</v>
      </c>
      <c r="X16" s="152">
        <f>'5 Venituri si cheltuieli'!X37</f>
        <v>0</v>
      </c>
      <c r="Y16" s="152">
        <f>'5 Venituri si cheltuieli'!Y37</f>
        <v>0</v>
      </c>
      <c r="Z16" s="152">
        <f>'5 Venituri si cheltuieli'!Z37</f>
        <v>0</v>
      </c>
      <c r="AA16" s="152">
        <f>'5 Venituri si cheltuieli'!AA37</f>
        <v>0</v>
      </c>
      <c r="AB16" s="152">
        <f>'5 Venituri si cheltuieli'!AB37</f>
        <v>0</v>
      </c>
      <c r="AC16" s="152">
        <f>'5 Venituri si cheltuieli'!AC37</f>
        <v>0</v>
      </c>
      <c r="AD16" s="152">
        <f>'5 Venituri si cheltuieli'!AD37</f>
        <v>0</v>
      </c>
      <c r="AE16" s="152">
        <f>'5 Venituri si cheltuieli'!AE37</f>
        <v>0</v>
      </c>
      <c r="AF16" s="152">
        <f>'5 Venituri si cheltuieli'!AF37</f>
        <v>0</v>
      </c>
      <c r="AG16" s="152">
        <f>'5 Venituri si cheltuieli'!AG37</f>
        <v>0</v>
      </c>
    </row>
    <row r="17" spans="1:33" s="30" customFormat="1" ht="15.75" customHeight="1" x14ac:dyDescent="0.2">
      <c r="A17" s="499" t="s">
        <v>312</v>
      </c>
      <c r="B17" s="499"/>
      <c r="C17" s="154">
        <f>SUM(C13:C16)</f>
        <v>0</v>
      </c>
      <c r="D17" s="155">
        <f t="shared" ref="D17:AG17" si="2">SUM(D13:D16)</f>
        <v>0</v>
      </c>
      <c r="E17" s="155">
        <f t="shared" si="2"/>
        <v>0</v>
      </c>
      <c r="F17" s="155">
        <f t="shared" si="2"/>
        <v>0</v>
      </c>
      <c r="G17" s="155">
        <f t="shared" si="2"/>
        <v>0</v>
      </c>
      <c r="H17" s="155">
        <f t="shared" si="2"/>
        <v>0</v>
      </c>
      <c r="I17" s="155">
        <f t="shared" si="2"/>
        <v>0</v>
      </c>
      <c r="J17" s="155">
        <f t="shared" si="2"/>
        <v>0</v>
      </c>
      <c r="K17" s="155">
        <f t="shared" si="2"/>
        <v>0</v>
      </c>
      <c r="L17" s="155">
        <f t="shared" si="2"/>
        <v>0</v>
      </c>
      <c r="M17" s="155">
        <f t="shared" si="2"/>
        <v>0</v>
      </c>
      <c r="N17" s="155">
        <f t="shared" si="2"/>
        <v>0</v>
      </c>
      <c r="O17" s="155">
        <f t="shared" si="2"/>
        <v>0</v>
      </c>
      <c r="P17" s="155">
        <f t="shared" si="2"/>
        <v>0</v>
      </c>
      <c r="Q17" s="155">
        <f t="shared" si="2"/>
        <v>0</v>
      </c>
      <c r="R17" s="155">
        <f t="shared" si="2"/>
        <v>0</v>
      </c>
      <c r="S17" s="155">
        <f t="shared" si="2"/>
        <v>0</v>
      </c>
      <c r="T17" s="154">
        <f t="shared" si="2"/>
        <v>0</v>
      </c>
      <c r="U17" s="154">
        <f t="shared" si="2"/>
        <v>0</v>
      </c>
      <c r="V17" s="154">
        <f t="shared" si="2"/>
        <v>0</v>
      </c>
      <c r="W17" s="154">
        <f t="shared" si="2"/>
        <v>0</v>
      </c>
      <c r="X17" s="154">
        <f t="shared" si="2"/>
        <v>0</v>
      </c>
      <c r="Y17" s="154">
        <f t="shared" si="2"/>
        <v>0</v>
      </c>
      <c r="Z17" s="154">
        <f t="shared" si="2"/>
        <v>0</v>
      </c>
      <c r="AA17" s="154">
        <f t="shared" si="2"/>
        <v>0</v>
      </c>
      <c r="AB17" s="154">
        <f t="shared" si="2"/>
        <v>0</v>
      </c>
      <c r="AC17" s="154">
        <f t="shared" si="2"/>
        <v>0</v>
      </c>
      <c r="AD17" s="154">
        <f t="shared" si="2"/>
        <v>0</v>
      </c>
      <c r="AE17" s="154">
        <f t="shared" si="2"/>
        <v>0</v>
      </c>
      <c r="AF17" s="154">
        <f t="shared" si="2"/>
        <v>0</v>
      </c>
      <c r="AG17" s="154">
        <f t="shared" si="2"/>
        <v>0</v>
      </c>
    </row>
    <row r="18" spans="1:33" s="30" customFormat="1" ht="15.75" customHeight="1" x14ac:dyDescent="0.2">
      <c r="A18" s="499" t="s">
        <v>313</v>
      </c>
      <c r="B18" s="499" t="s">
        <v>314</v>
      </c>
      <c r="C18" s="154">
        <f>C11-C17</f>
        <v>0</v>
      </c>
      <c r="D18" s="155">
        <f t="shared" ref="D18:AG18" si="3">D11-D17</f>
        <v>0</v>
      </c>
      <c r="E18" s="155">
        <f t="shared" si="3"/>
        <v>0</v>
      </c>
      <c r="F18" s="155">
        <f t="shared" si="3"/>
        <v>0</v>
      </c>
      <c r="G18" s="155">
        <f t="shared" si="3"/>
        <v>0</v>
      </c>
      <c r="H18" s="155">
        <f t="shared" si="3"/>
        <v>0</v>
      </c>
      <c r="I18" s="155">
        <f t="shared" si="3"/>
        <v>0</v>
      </c>
      <c r="J18" s="155">
        <f t="shared" si="3"/>
        <v>0</v>
      </c>
      <c r="K18" s="155">
        <f t="shared" si="3"/>
        <v>0</v>
      </c>
      <c r="L18" s="155">
        <f t="shared" si="3"/>
        <v>0</v>
      </c>
      <c r="M18" s="155">
        <f t="shared" si="3"/>
        <v>0</v>
      </c>
      <c r="N18" s="155">
        <f t="shared" si="3"/>
        <v>0</v>
      </c>
      <c r="O18" s="155">
        <f t="shared" si="3"/>
        <v>0</v>
      </c>
      <c r="P18" s="155">
        <f t="shared" si="3"/>
        <v>0</v>
      </c>
      <c r="Q18" s="155">
        <f t="shared" si="3"/>
        <v>0</v>
      </c>
      <c r="R18" s="155">
        <f t="shared" si="3"/>
        <v>0</v>
      </c>
      <c r="S18" s="155">
        <f t="shared" si="3"/>
        <v>0</v>
      </c>
      <c r="T18" s="154">
        <f t="shared" si="3"/>
        <v>0</v>
      </c>
      <c r="U18" s="154">
        <f t="shared" si="3"/>
        <v>0</v>
      </c>
      <c r="V18" s="154">
        <f t="shared" si="3"/>
        <v>0</v>
      </c>
      <c r="W18" s="154">
        <f t="shared" si="3"/>
        <v>0</v>
      </c>
      <c r="X18" s="154">
        <f t="shared" si="3"/>
        <v>0</v>
      </c>
      <c r="Y18" s="154">
        <f t="shared" si="3"/>
        <v>0</v>
      </c>
      <c r="Z18" s="154">
        <f t="shared" si="3"/>
        <v>0</v>
      </c>
      <c r="AA18" s="154">
        <f t="shared" si="3"/>
        <v>0</v>
      </c>
      <c r="AB18" s="154">
        <f t="shared" si="3"/>
        <v>0</v>
      </c>
      <c r="AC18" s="154">
        <f t="shared" si="3"/>
        <v>0</v>
      </c>
      <c r="AD18" s="154">
        <f t="shared" si="3"/>
        <v>0</v>
      </c>
      <c r="AE18" s="154">
        <f t="shared" si="3"/>
        <v>0</v>
      </c>
      <c r="AF18" s="154">
        <f t="shared" si="3"/>
        <v>0</v>
      </c>
      <c r="AG18" s="154">
        <f t="shared" si="3"/>
        <v>0</v>
      </c>
    </row>
    <row r="19" spans="1:33" s="30" customFormat="1" ht="15.75" customHeight="1" x14ac:dyDescent="0.2">
      <c r="A19" s="500" t="s">
        <v>315</v>
      </c>
      <c r="B19" s="500"/>
      <c r="C19" s="500"/>
      <c r="D19" s="500"/>
      <c r="E19" s="500"/>
      <c r="F19" s="500"/>
      <c r="G19" s="500"/>
      <c r="H19" s="500"/>
      <c r="I19" s="500"/>
      <c r="J19" s="500"/>
      <c r="K19" s="500"/>
      <c r="L19" s="500"/>
      <c r="M19" s="500"/>
      <c r="N19" s="500"/>
      <c r="O19" s="150"/>
      <c r="P19" s="150"/>
      <c r="Q19" s="150"/>
      <c r="R19" s="150"/>
      <c r="S19" s="150"/>
      <c r="T19" s="63"/>
      <c r="U19" s="63"/>
      <c r="V19" s="63"/>
      <c r="W19" s="63"/>
      <c r="X19" s="63"/>
      <c r="Y19" s="63"/>
      <c r="Z19" s="63"/>
      <c r="AA19" s="63"/>
      <c r="AB19" s="63"/>
      <c r="AC19" s="63"/>
      <c r="AD19" s="63"/>
      <c r="AE19" s="63"/>
      <c r="AF19" s="63"/>
      <c r="AG19" s="63"/>
    </row>
    <row r="20" spans="1:33" s="30" customFormat="1" ht="15.75" customHeight="1" x14ac:dyDescent="0.2">
      <c r="A20" s="499" t="s">
        <v>279</v>
      </c>
      <c r="B20" s="499" t="s">
        <v>279</v>
      </c>
      <c r="C20" s="154">
        <f>'5 Venituri si cheltuieli'!C22</f>
        <v>0</v>
      </c>
      <c r="D20" s="155">
        <f>'5 Venituri si cheltuieli'!D22</f>
        <v>0</v>
      </c>
      <c r="E20" s="155">
        <f>'5 Venituri si cheltuieli'!E22</f>
        <v>0</v>
      </c>
      <c r="F20" s="155">
        <f>'5 Venituri si cheltuieli'!F22</f>
        <v>0</v>
      </c>
      <c r="G20" s="155">
        <f>'5 Venituri si cheltuieli'!G22</f>
        <v>0</v>
      </c>
      <c r="H20" s="155">
        <f>'5 Venituri si cheltuieli'!H22</f>
        <v>0</v>
      </c>
      <c r="I20" s="155">
        <f>'5 Venituri si cheltuieli'!I22</f>
        <v>0</v>
      </c>
      <c r="J20" s="155">
        <f>'5 Venituri si cheltuieli'!J22</f>
        <v>0</v>
      </c>
      <c r="K20" s="155">
        <f>'5 Venituri si cheltuieli'!K22</f>
        <v>0</v>
      </c>
      <c r="L20" s="155">
        <f>'5 Venituri si cheltuieli'!L22</f>
        <v>0</v>
      </c>
      <c r="M20" s="155">
        <f>'5 Venituri si cheltuieli'!M22</f>
        <v>0</v>
      </c>
      <c r="N20" s="155">
        <f>'5 Venituri si cheltuieli'!N22</f>
        <v>0</v>
      </c>
      <c r="O20" s="155">
        <f>'5 Venituri si cheltuieli'!O22</f>
        <v>0</v>
      </c>
      <c r="P20" s="155">
        <f>'5 Venituri si cheltuieli'!P22</f>
        <v>0</v>
      </c>
      <c r="Q20" s="155">
        <f>'5 Venituri si cheltuieli'!Q22</f>
        <v>0</v>
      </c>
      <c r="R20" s="155">
        <f>'5 Venituri si cheltuieli'!R22</f>
        <v>0</v>
      </c>
      <c r="S20" s="155">
        <f>'5 Venituri si cheltuieli'!S22</f>
        <v>0</v>
      </c>
      <c r="T20" s="154">
        <f>'5 Venituri si cheltuieli'!T22</f>
        <v>0</v>
      </c>
      <c r="U20" s="154">
        <f>'5 Venituri si cheltuieli'!U22</f>
        <v>0</v>
      </c>
      <c r="V20" s="154">
        <f>'5 Venituri si cheltuieli'!V22</f>
        <v>0</v>
      </c>
      <c r="W20" s="154">
        <f>'5 Venituri si cheltuieli'!W22</f>
        <v>0</v>
      </c>
      <c r="X20" s="154">
        <f>'5 Venituri si cheltuieli'!X22</f>
        <v>0</v>
      </c>
      <c r="Y20" s="154">
        <f>'5 Venituri si cheltuieli'!Y22</f>
        <v>0</v>
      </c>
      <c r="Z20" s="154">
        <f>'5 Venituri si cheltuieli'!Z22</f>
        <v>0</v>
      </c>
      <c r="AA20" s="154">
        <f>'5 Venituri si cheltuieli'!AA22</f>
        <v>0</v>
      </c>
      <c r="AB20" s="154">
        <f>'5 Venituri si cheltuieli'!AB22</f>
        <v>0</v>
      </c>
      <c r="AC20" s="154">
        <f>'5 Venituri si cheltuieli'!AC22</f>
        <v>0</v>
      </c>
      <c r="AD20" s="154">
        <f>'5 Venituri si cheltuieli'!AD22</f>
        <v>0</v>
      </c>
      <c r="AE20" s="154">
        <f>'5 Venituri si cheltuieli'!AE22</f>
        <v>0</v>
      </c>
      <c r="AF20" s="154">
        <f>'5 Venituri si cheltuieli'!AF22</f>
        <v>0</v>
      </c>
      <c r="AG20" s="154">
        <f>'5 Venituri si cheltuieli'!AG22</f>
        <v>0</v>
      </c>
    </row>
    <row r="21" spans="1:33" s="30" customFormat="1" ht="15.75" customHeight="1" x14ac:dyDescent="0.2">
      <c r="A21" s="500" t="s">
        <v>316</v>
      </c>
      <c r="B21" s="500"/>
      <c r="C21" s="500"/>
      <c r="D21" s="500"/>
      <c r="E21" s="500"/>
      <c r="F21" s="500"/>
      <c r="G21" s="500"/>
      <c r="H21" s="500"/>
      <c r="I21" s="500"/>
      <c r="J21" s="500"/>
      <c r="K21" s="500"/>
      <c r="L21" s="500"/>
      <c r="M21" s="500"/>
      <c r="N21" s="500"/>
      <c r="O21" s="150"/>
      <c r="P21" s="150"/>
      <c r="Q21" s="150"/>
      <c r="R21" s="150"/>
      <c r="S21" s="150"/>
      <c r="T21" s="63"/>
      <c r="U21" s="63"/>
      <c r="V21" s="63"/>
      <c r="W21" s="63"/>
      <c r="X21" s="63"/>
      <c r="Y21" s="63"/>
      <c r="Z21" s="63"/>
      <c r="AA21" s="63"/>
      <c r="AB21" s="63"/>
      <c r="AC21" s="63"/>
      <c r="AD21" s="63"/>
      <c r="AE21" s="63"/>
      <c r="AF21" s="63"/>
      <c r="AG21" s="63"/>
    </row>
    <row r="22" spans="1:33" s="30" customFormat="1" ht="15.75" customHeight="1" x14ac:dyDescent="0.2">
      <c r="A22" s="144">
        <v>9</v>
      </c>
      <c r="B22" s="145" t="s">
        <v>293</v>
      </c>
      <c r="C22" s="156">
        <f>'5 Venituri si cheltuieli'!C39</f>
        <v>0</v>
      </c>
      <c r="D22" s="157">
        <f>'5 Venituri si cheltuieli'!D39</f>
        <v>0</v>
      </c>
      <c r="E22" s="157">
        <f>'5 Venituri si cheltuieli'!E39</f>
        <v>0</v>
      </c>
      <c r="F22" s="157">
        <f>'5 Venituri si cheltuieli'!F39</f>
        <v>0</v>
      </c>
      <c r="G22" s="157">
        <f>'5 Venituri si cheltuieli'!G39</f>
        <v>0</v>
      </c>
      <c r="H22" s="157">
        <f>'5 Venituri si cheltuieli'!H39</f>
        <v>0</v>
      </c>
      <c r="I22" s="157">
        <f>'5 Venituri si cheltuieli'!I39</f>
        <v>0</v>
      </c>
      <c r="J22" s="157">
        <f>'5 Venituri si cheltuieli'!J39</f>
        <v>0</v>
      </c>
      <c r="K22" s="157">
        <f>'5 Venituri si cheltuieli'!K39</f>
        <v>0</v>
      </c>
      <c r="L22" s="157">
        <f>'5 Venituri si cheltuieli'!L39</f>
        <v>0</v>
      </c>
      <c r="M22" s="157">
        <f>'5 Venituri si cheltuieli'!M39</f>
        <v>0</v>
      </c>
      <c r="N22" s="157">
        <f>'5 Venituri si cheltuieli'!N39</f>
        <v>0</v>
      </c>
      <c r="O22" s="157">
        <f>'5 Venituri si cheltuieli'!O39</f>
        <v>0</v>
      </c>
      <c r="P22" s="157">
        <f>'5 Venituri si cheltuieli'!P39</f>
        <v>0</v>
      </c>
      <c r="Q22" s="157">
        <f>'5 Venituri si cheltuieli'!Q39</f>
        <v>0</v>
      </c>
      <c r="R22" s="157">
        <f>'5 Venituri si cheltuieli'!R39</f>
        <v>0</v>
      </c>
      <c r="S22" s="157">
        <f>'5 Venituri si cheltuieli'!S39</f>
        <v>0</v>
      </c>
      <c r="T22" s="156">
        <f>'5 Venituri si cheltuieli'!T39</f>
        <v>0</v>
      </c>
      <c r="U22" s="156">
        <f>'5 Venituri si cheltuieli'!U39</f>
        <v>0</v>
      </c>
      <c r="V22" s="156">
        <f>'5 Venituri si cheltuieli'!V39</f>
        <v>0</v>
      </c>
      <c r="W22" s="156">
        <f>'5 Venituri si cheltuieli'!W39</f>
        <v>0</v>
      </c>
      <c r="X22" s="156">
        <f>'5 Venituri si cheltuieli'!X39</f>
        <v>0</v>
      </c>
      <c r="Y22" s="156">
        <f>'5 Venituri si cheltuieli'!Y39</f>
        <v>0</v>
      </c>
      <c r="Z22" s="156">
        <f>'5 Venituri si cheltuieli'!Z39</f>
        <v>0</v>
      </c>
      <c r="AA22" s="156">
        <f>'5 Venituri si cheltuieli'!AA39</f>
        <v>0</v>
      </c>
      <c r="AB22" s="156">
        <f>'5 Venituri si cheltuieli'!AB39</f>
        <v>0</v>
      </c>
      <c r="AC22" s="156">
        <f>'5 Venituri si cheltuieli'!AC39</f>
        <v>0</v>
      </c>
      <c r="AD22" s="156">
        <f>'5 Venituri si cheltuieli'!AD39</f>
        <v>0</v>
      </c>
      <c r="AE22" s="156">
        <f>'5 Venituri si cheltuieli'!AE39</f>
        <v>0</v>
      </c>
      <c r="AF22" s="156">
        <f>'5 Venituri si cheltuieli'!AF39</f>
        <v>0</v>
      </c>
      <c r="AG22" s="156">
        <f>'5 Venituri si cheltuieli'!AG39</f>
        <v>0</v>
      </c>
    </row>
    <row r="23" spans="1:33" s="30" customFormat="1" ht="15.75" customHeight="1" x14ac:dyDescent="0.2">
      <c r="A23" s="144"/>
      <c r="B23" s="124" t="s">
        <v>294</v>
      </c>
      <c r="C23" s="156">
        <f>'5 Venituri si cheltuieli'!C40</f>
        <v>0</v>
      </c>
      <c r="D23" s="157">
        <f>'5 Venituri si cheltuieli'!D40</f>
        <v>0</v>
      </c>
      <c r="E23" s="157">
        <f>'5 Venituri si cheltuieli'!E40</f>
        <v>0</v>
      </c>
      <c r="F23" s="157">
        <f>'5 Venituri si cheltuieli'!F40</f>
        <v>0</v>
      </c>
      <c r="G23" s="157">
        <f>'5 Venituri si cheltuieli'!G40</f>
        <v>0</v>
      </c>
      <c r="H23" s="157">
        <f>'5 Venituri si cheltuieli'!H40</f>
        <v>0</v>
      </c>
      <c r="I23" s="157">
        <f>'5 Venituri si cheltuieli'!I40</f>
        <v>0</v>
      </c>
      <c r="J23" s="157">
        <f>'5 Venituri si cheltuieli'!J40</f>
        <v>0</v>
      </c>
      <c r="K23" s="157">
        <f>'5 Venituri si cheltuieli'!K40</f>
        <v>0</v>
      </c>
      <c r="L23" s="157">
        <f>'5 Venituri si cheltuieli'!L40</f>
        <v>0</v>
      </c>
      <c r="M23" s="157">
        <f>'5 Venituri si cheltuieli'!M40</f>
        <v>0</v>
      </c>
      <c r="N23" s="157">
        <f>'5 Venituri si cheltuieli'!N40</f>
        <v>0</v>
      </c>
      <c r="O23" s="157">
        <f>'5 Venituri si cheltuieli'!O40</f>
        <v>0</v>
      </c>
      <c r="P23" s="157">
        <f>'5 Venituri si cheltuieli'!P40</f>
        <v>0</v>
      </c>
      <c r="Q23" s="157">
        <f>'5 Venituri si cheltuieli'!Q40</f>
        <v>0</v>
      </c>
      <c r="R23" s="157">
        <f>'5 Venituri si cheltuieli'!R40</f>
        <v>0</v>
      </c>
      <c r="S23" s="157">
        <f>'5 Venituri si cheltuieli'!S40</f>
        <v>0</v>
      </c>
      <c r="T23" s="156">
        <f>'5 Venituri si cheltuieli'!T40</f>
        <v>0</v>
      </c>
      <c r="U23" s="156">
        <f>'5 Venituri si cheltuieli'!U40</f>
        <v>0</v>
      </c>
      <c r="V23" s="156">
        <f>'5 Venituri si cheltuieli'!V40</f>
        <v>0</v>
      </c>
      <c r="W23" s="156">
        <f>'5 Venituri si cheltuieli'!W40</f>
        <v>0</v>
      </c>
      <c r="X23" s="156">
        <f>'5 Venituri si cheltuieli'!X40</f>
        <v>0</v>
      </c>
      <c r="Y23" s="156">
        <f>'5 Venituri si cheltuieli'!Y40</f>
        <v>0</v>
      </c>
      <c r="Z23" s="156">
        <f>'5 Venituri si cheltuieli'!Z40</f>
        <v>0</v>
      </c>
      <c r="AA23" s="156">
        <f>'5 Venituri si cheltuieli'!AA40</f>
        <v>0</v>
      </c>
      <c r="AB23" s="156">
        <f>'5 Venituri si cheltuieli'!AB40</f>
        <v>0</v>
      </c>
      <c r="AC23" s="156">
        <f>'5 Venituri si cheltuieli'!AC40</f>
        <v>0</v>
      </c>
      <c r="AD23" s="156">
        <f>'5 Venituri si cheltuieli'!AD40</f>
        <v>0</v>
      </c>
      <c r="AE23" s="156">
        <f>'5 Venituri si cheltuieli'!AE40</f>
        <v>0</v>
      </c>
      <c r="AF23" s="156">
        <f>'5 Venituri si cheltuieli'!AF40</f>
        <v>0</v>
      </c>
      <c r="AG23" s="156">
        <f>'5 Venituri si cheltuieli'!AG40</f>
        <v>0</v>
      </c>
    </row>
    <row r="24" spans="1:33" s="30" customFormat="1" ht="15.75" customHeight="1" x14ac:dyDescent="0.2">
      <c r="A24" s="144"/>
      <c r="B24" s="124" t="s">
        <v>295</v>
      </c>
      <c r="C24" s="156">
        <f>'5 Venituri si cheltuieli'!C41</f>
        <v>0</v>
      </c>
      <c r="D24" s="157">
        <f>'5 Venituri si cheltuieli'!D41</f>
        <v>0</v>
      </c>
      <c r="E24" s="157">
        <f>'5 Venituri si cheltuieli'!E41</f>
        <v>0</v>
      </c>
      <c r="F24" s="157">
        <f>'5 Venituri si cheltuieli'!F41</f>
        <v>0</v>
      </c>
      <c r="G24" s="157">
        <f>'5 Venituri si cheltuieli'!G41</f>
        <v>0</v>
      </c>
      <c r="H24" s="157">
        <f>'5 Venituri si cheltuieli'!H41</f>
        <v>0</v>
      </c>
      <c r="I24" s="157">
        <f>'5 Venituri si cheltuieli'!I41</f>
        <v>0</v>
      </c>
      <c r="J24" s="157">
        <f>'5 Venituri si cheltuieli'!J41</f>
        <v>0</v>
      </c>
      <c r="K24" s="157">
        <f>'5 Venituri si cheltuieli'!K41</f>
        <v>0</v>
      </c>
      <c r="L24" s="157">
        <f>'5 Venituri si cheltuieli'!L41</f>
        <v>0</v>
      </c>
      <c r="M24" s="157">
        <f>'5 Venituri si cheltuieli'!M41</f>
        <v>0</v>
      </c>
      <c r="N24" s="157">
        <f>'5 Venituri si cheltuieli'!N41</f>
        <v>0</v>
      </c>
      <c r="O24" s="157">
        <f>'5 Venituri si cheltuieli'!O41</f>
        <v>0</v>
      </c>
      <c r="P24" s="157">
        <f>'5 Venituri si cheltuieli'!P41</f>
        <v>0</v>
      </c>
      <c r="Q24" s="157">
        <f>'5 Venituri si cheltuieli'!Q41</f>
        <v>0</v>
      </c>
      <c r="R24" s="157">
        <f>'5 Venituri si cheltuieli'!R41</f>
        <v>0</v>
      </c>
      <c r="S24" s="157">
        <f>'5 Venituri si cheltuieli'!S41</f>
        <v>0</v>
      </c>
      <c r="T24" s="156">
        <f>'5 Venituri si cheltuieli'!T41</f>
        <v>0</v>
      </c>
      <c r="U24" s="156">
        <f>'5 Venituri si cheltuieli'!U41</f>
        <v>0</v>
      </c>
      <c r="V24" s="156">
        <f>'5 Venituri si cheltuieli'!V41</f>
        <v>0</v>
      </c>
      <c r="W24" s="156">
        <f>'5 Venituri si cheltuieli'!W41</f>
        <v>0</v>
      </c>
      <c r="X24" s="156">
        <f>'5 Venituri si cheltuieli'!X41</f>
        <v>0</v>
      </c>
      <c r="Y24" s="156">
        <f>'5 Venituri si cheltuieli'!Y41</f>
        <v>0</v>
      </c>
      <c r="Z24" s="156">
        <f>'5 Venituri si cheltuieli'!Z41</f>
        <v>0</v>
      </c>
      <c r="AA24" s="156">
        <f>'5 Venituri si cheltuieli'!AA41</f>
        <v>0</v>
      </c>
      <c r="AB24" s="156">
        <f>'5 Venituri si cheltuieli'!AB41</f>
        <v>0</v>
      </c>
      <c r="AC24" s="156">
        <f>'5 Venituri si cheltuieli'!AC41</f>
        <v>0</v>
      </c>
      <c r="AD24" s="156">
        <f>'5 Venituri si cheltuieli'!AD41</f>
        <v>0</v>
      </c>
      <c r="AE24" s="156">
        <f>'5 Venituri si cheltuieli'!AE41</f>
        <v>0</v>
      </c>
      <c r="AF24" s="156">
        <f>'5 Venituri si cheltuieli'!AF41</f>
        <v>0</v>
      </c>
      <c r="AG24" s="156">
        <f>'5 Venituri si cheltuieli'!AG41</f>
        <v>0</v>
      </c>
    </row>
    <row r="25" spans="1:33" s="30" customFormat="1" ht="15.75" customHeight="1" x14ac:dyDescent="0.2">
      <c r="A25" s="144"/>
      <c r="B25" s="124" t="s">
        <v>296</v>
      </c>
      <c r="C25" s="156">
        <f>'5 Venituri si cheltuieli'!C42</f>
        <v>0</v>
      </c>
      <c r="D25" s="157">
        <f>'5 Venituri si cheltuieli'!D42</f>
        <v>0</v>
      </c>
      <c r="E25" s="157">
        <f>'5 Venituri si cheltuieli'!E42</f>
        <v>0</v>
      </c>
      <c r="F25" s="157">
        <f>'5 Venituri si cheltuieli'!F42</f>
        <v>0</v>
      </c>
      <c r="G25" s="157">
        <f>'5 Venituri si cheltuieli'!G42</f>
        <v>0</v>
      </c>
      <c r="H25" s="157">
        <f>'5 Venituri si cheltuieli'!H42</f>
        <v>0</v>
      </c>
      <c r="I25" s="157">
        <f>'5 Venituri si cheltuieli'!I42</f>
        <v>0</v>
      </c>
      <c r="J25" s="157">
        <f>'5 Venituri si cheltuieli'!J42</f>
        <v>0</v>
      </c>
      <c r="K25" s="157">
        <f>'5 Venituri si cheltuieli'!K42</f>
        <v>0</v>
      </c>
      <c r="L25" s="157">
        <f>'5 Venituri si cheltuieli'!L42</f>
        <v>0</v>
      </c>
      <c r="M25" s="157">
        <f>'5 Venituri si cheltuieli'!M42</f>
        <v>0</v>
      </c>
      <c r="N25" s="157">
        <f>'5 Venituri si cheltuieli'!N42</f>
        <v>0</v>
      </c>
      <c r="O25" s="157">
        <f>'5 Venituri si cheltuieli'!O42</f>
        <v>0</v>
      </c>
      <c r="P25" s="157">
        <f>'5 Venituri si cheltuieli'!P42</f>
        <v>0</v>
      </c>
      <c r="Q25" s="157">
        <f>'5 Venituri si cheltuieli'!Q42</f>
        <v>0</v>
      </c>
      <c r="R25" s="157">
        <f>'5 Venituri si cheltuieli'!R42</f>
        <v>0</v>
      </c>
      <c r="S25" s="157">
        <f>'5 Venituri si cheltuieli'!S42</f>
        <v>0</v>
      </c>
      <c r="T25" s="156">
        <f>'5 Venituri si cheltuieli'!T42</f>
        <v>0</v>
      </c>
      <c r="U25" s="156">
        <f>'5 Venituri si cheltuieli'!U42</f>
        <v>0</v>
      </c>
      <c r="V25" s="156">
        <f>'5 Venituri si cheltuieli'!V42</f>
        <v>0</v>
      </c>
      <c r="W25" s="156">
        <f>'5 Venituri si cheltuieli'!W42</f>
        <v>0</v>
      </c>
      <c r="X25" s="156">
        <f>'5 Venituri si cheltuieli'!X42</f>
        <v>0</v>
      </c>
      <c r="Y25" s="156">
        <f>'5 Venituri si cheltuieli'!Y42</f>
        <v>0</v>
      </c>
      <c r="Z25" s="156">
        <f>'5 Venituri si cheltuieli'!Z42</f>
        <v>0</v>
      </c>
      <c r="AA25" s="156">
        <f>'5 Venituri si cheltuieli'!AA42</f>
        <v>0</v>
      </c>
      <c r="AB25" s="156">
        <f>'5 Venituri si cheltuieli'!AB42</f>
        <v>0</v>
      </c>
      <c r="AC25" s="156">
        <f>'5 Venituri si cheltuieli'!AC42</f>
        <v>0</v>
      </c>
      <c r="AD25" s="156">
        <f>'5 Venituri si cheltuieli'!AD42</f>
        <v>0</v>
      </c>
      <c r="AE25" s="156">
        <f>'5 Venituri si cheltuieli'!AE42</f>
        <v>0</v>
      </c>
      <c r="AF25" s="156">
        <f>'5 Venituri si cheltuieli'!AF42</f>
        <v>0</v>
      </c>
      <c r="AG25" s="156">
        <f>'5 Venituri si cheltuieli'!AG42</f>
        <v>0</v>
      </c>
    </row>
    <row r="26" spans="1:33" s="30" customFormat="1" ht="15.75" customHeight="1" x14ac:dyDescent="0.2">
      <c r="A26" s="144">
        <v>10</v>
      </c>
      <c r="B26" s="145" t="s">
        <v>317</v>
      </c>
      <c r="C26" s="156">
        <f>'5 Venituri si cheltuieli'!C43</f>
        <v>0</v>
      </c>
      <c r="D26" s="157">
        <f>'5 Venituri si cheltuieli'!D43</f>
        <v>0</v>
      </c>
      <c r="E26" s="157">
        <f>'5 Venituri si cheltuieli'!E43</f>
        <v>0</v>
      </c>
      <c r="F26" s="157">
        <f>'5 Venituri si cheltuieli'!F43</f>
        <v>0</v>
      </c>
      <c r="G26" s="157">
        <f>'5 Venituri si cheltuieli'!G43</f>
        <v>0</v>
      </c>
      <c r="H26" s="157">
        <f>'5 Venituri si cheltuieli'!H43</f>
        <v>0</v>
      </c>
      <c r="I26" s="157">
        <f>'5 Venituri si cheltuieli'!I43</f>
        <v>0</v>
      </c>
      <c r="J26" s="157">
        <f>'5 Venituri si cheltuieli'!J43</f>
        <v>0</v>
      </c>
      <c r="K26" s="157">
        <f>'5 Venituri si cheltuieli'!K43</f>
        <v>0</v>
      </c>
      <c r="L26" s="157">
        <f>'5 Venituri si cheltuieli'!L43</f>
        <v>0</v>
      </c>
      <c r="M26" s="157">
        <f>'5 Venituri si cheltuieli'!M43</f>
        <v>0</v>
      </c>
      <c r="N26" s="157">
        <f>'5 Venituri si cheltuieli'!N43</f>
        <v>0</v>
      </c>
      <c r="O26" s="157">
        <f>'5 Venituri si cheltuieli'!O43</f>
        <v>0</v>
      </c>
      <c r="P26" s="157">
        <f>'5 Venituri si cheltuieli'!P43</f>
        <v>0</v>
      </c>
      <c r="Q26" s="157">
        <f>'5 Venituri si cheltuieli'!Q43</f>
        <v>0</v>
      </c>
      <c r="R26" s="157">
        <f>'5 Venituri si cheltuieli'!R43</f>
        <v>0</v>
      </c>
      <c r="S26" s="157">
        <f>'5 Venituri si cheltuieli'!S43</f>
        <v>0</v>
      </c>
      <c r="T26" s="156">
        <f>'5 Venituri si cheltuieli'!T43</f>
        <v>0</v>
      </c>
      <c r="U26" s="156">
        <f>'5 Venituri si cheltuieli'!U43</f>
        <v>0</v>
      </c>
      <c r="V26" s="156">
        <f>'5 Venituri si cheltuieli'!V43</f>
        <v>0</v>
      </c>
      <c r="W26" s="156">
        <f>'5 Venituri si cheltuieli'!W43</f>
        <v>0</v>
      </c>
      <c r="X26" s="156">
        <f>'5 Venituri si cheltuieli'!X43</f>
        <v>0</v>
      </c>
      <c r="Y26" s="156">
        <f>'5 Venituri si cheltuieli'!Y43</f>
        <v>0</v>
      </c>
      <c r="Z26" s="156">
        <f>'5 Venituri si cheltuieli'!Z43</f>
        <v>0</v>
      </c>
      <c r="AA26" s="156">
        <f>'5 Venituri si cheltuieli'!AA43</f>
        <v>0</v>
      </c>
      <c r="AB26" s="156">
        <f>'5 Venituri si cheltuieli'!AB43</f>
        <v>0</v>
      </c>
      <c r="AC26" s="156">
        <f>'5 Venituri si cheltuieli'!AC43</f>
        <v>0</v>
      </c>
      <c r="AD26" s="156">
        <f>'5 Venituri si cheltuieli'!AD43</f>
        <v>0</v>
      </c>
      <c r="AE26" s="156">
        <f>'5 Venituri si cheltuieli'!AE43</f>
        <v>0</v>
      </c>
      <c r="AF26" s="156">
        <f>'5 Venituri si cheltuieli'!AF43</f>
        <v>0</v>
      </c>
      <c r="AG26" s="156">
        <f>'5 Venituri si cheltuieli'!AG43</f>
        <v>0</v>
      </c>
    </row>
    <row r="27" spans="1:33" s="30" customFormat="1" ht="15.75" customHeight="1" x14ac:dyDescent="0.2">
      <c r="A27" s="499" t="s">
        <v>318</v>
      </c>
      <c r="B27" s="499"/>
      <c r="C27" s="101">
        <f>C22+C26</f>
        <v>0</v>
      </c>
      <c r="D27" s="101">
        <f t="shared" ref="D27:AG27" si="4">D22+D26</f>
        <v>0</v>
      </c>
      <c r="E27" s="101">
        <f t="shared" si="4"/>
        <v>0</v>
      </c>
      <c r="F27" s="101">
        <f t="shared" si="4"/>
        <v>0</v>
      </c>
      <c r="G27" s="101">
        <f t="shared" si="4"/>
        <v>0</v>
      </c>
      <c r="H27" s="101">
        <f t="shared" si="4"/>
        <v>0</v>
      </c>
      <c r="I27" s="101">
        <f t="shared" si="4"/>
        <v>0</v>
      </c>
      <c r="J27" s="101">
        <f t="shared" si="4"/>
        <v>0</v>
      </c>
      <c r="K27" s="101">
        <f t="shared" si="4"/>
        <v>0</v>
      </c>
      <c r="L27" s="101">
        <f t="shared" si="4"/>
        <v>0</v>
      </c>
      <c r="M27" s="101">
        <f t="shared" si="4"/>
        <v>0</v>
      </c>
      <c r="N27" s="101">
        <f t="shared" si="4"/>
        <v>0</v>
      </c>
      <c r="O27" s="101">
        <f t="shared" si="4"/>
        <v>0</v>
      </c>
      <c r="P27" s="101">
        <f t="shared" si="4"/>
        <v>0</v>
      </c>
      <c r="Q27" s="101">
        <f t="shared" si="4"/>
        <v>0</v>
      </c>
      <c r="R27" s="101">
        <f t="shared" si="4"/>
        <v>0</v>
      </c>
      <c r="S27" s="101">
        <f t="shared" si="4"/>
        <v>0</v>
      </c>
      <c r="T27" s="101">
        <f t="shared" si="4"/>
        <v>0</v>
      </c>
      <c r="U27" s="101">
        <f t="shared" si="4"/>
        <v>0</v>
      </c>
      <c r="V27" s="101">
        <f t="shared" si="4"/>
        <v>0</v>
      </c>
      <c r="W27" s="101">
        <f t="shared" si="4"/>
        <v>0</v>
      </c>
      <c r="X27" s="101">
        <f t="shared" si="4"/>
        <v>0</v>
      </c>
      <c r="Y27" s="101">
        <f t="shared" si="4"/>
        <v>0</v>
      </c>
      <c r="Z27" s="101">
        <f t="shared" si="4"/>
        <v>0</v>
      </c>
      <c r="AA27" s="101">
        <f t="shared" si="4"/>
        <v>0</v>
      </c>
      <c r="AB27" s="101">
        <f t="shared" si="4"/>
        <v>0</v>
      </c>
      <c r="AC27" s="101">
        <f t="shared" si="4"/>
        <v>0</v>
      </c>
      <c r="AD27" s="101">
        <f t="shared" si="4"/>
        <v>0</v>
      </c>
      <c r="AE27" s="101">
        <f t="shared" si="4"/>
        <v>0</v>
      </c>
      <c r="AF27" s="101">
        <f t="shared" si="4"/>
        <v>0</v>
      </c>
      <c r="AG27" s="101">
        <f t="shared" si="4"/>
        <v>0</v>
      </c>
    </row>
    <row r="28" spans="1:33" s="30" customFormat="1" ht="15.75" customHeight="1" x14ac:dyDescent="0.2">
      <c r="A28" s="499" t="s">
        <v>319</v>
      </c>
      <c r="B28" s="499" t="s">
        <v>317</v>
      </c>
      <c r="C28" s="101">
        <f t="shared" ref="C28:AG28" si="5">C20-C27</f>
        <v>0</v>
      </c>
      <c r="D28" s="158">
        <f t="shared" si="5"/>
        <v>0</v>
      </c>
      <c r="E28" s="158">
        <f t="shared" si="5"/>
        <v>0</v>
      </c>
      <c r="F28" s="158">
        <f t="shared" si="5"/>
        <v>0</v>
      </c>
      <c r="G28" s="158">
        <f t="shared" si="5"/>
        <v>0</v>
      </c>
      <c r="H28" s="158">
        <f t="shared" si="5"/>
        <v>0</v>
      </c>
      <c r="I28" s="158">
        <f t="shared" si="5"/>
        <v>0</v>
      </c>
      <c r="J28" s="158">
        <f t="shared" si="5"/>
        <v>0</v>
      </c>
      <c r="K28" s="158">
        <f t="shared" si="5"/>
        <v>0</v>
      </c>
      <c r="L28" s="158">
        <f t="shared" si="5"/>
        <v>0</v>
      </c>
      <c r="M28" s="158">
        <f t="shared" si="5"/>
        <v>0</v>
      </c>
      <c r="N28" s="158">
        <f t="shared" si="5"/>
        <v>0</v>
      </c>
      <c r="O28" s="158">
        <f t="shared" si="5"/>
        <v>0</v>
      </c>
      <c r="P28" s="158">
        <f t="shared" si="5"/>
        <v>0</v>
      </c>
      <c r="Q28" s="158">
        <f t="shared" si="5"/>
        <v>0</v>
      </c>
      <c r="R28" s="158">
        <f t="shared" si="5"/>
        <v>0</v>
      </c>
      <c r="S28" s="158">
        <f t="shared" si="5"/>
        <v>0</v>
      </c>
      <c r="T28" s="101">
        <f t="shared" si="5"/>
        <v>0</v>
      </c>
      <c r="U28" s="101">
        <f t="shared" si="5"/>
        <v>0</v>
      </c>
      <c r="V28" s="101">
        <f t="shared" si="5"/>
        <v>0</v>
      </c>
      <c r="W28" s="101">
        <f t="shared" si="5"/>
        <v>0</v>
      </c>
      <c r="X28" s="101">
        <f t="shared" si="5"/>
        <v>0</v>
      </c>
      <c r="Y28" s="101">
        <f t="shared" si="5"/>
        <v>0</v>
      </c>
      <c r="Z28" s="101">
        <f t="shared" si="5"/>
        <v>0</v>
      </c>
      <c r="AA28" s="101">
        <f t="shared" si="5"/>
        <v>0</v>
      </c>
      <c r="AB28" s="101">
        <f t="shared" si="5"/>
        <v>0</v>
      </c>
      <c r="AC28" s="101">
        <f t="shared" si="5"/>
        <v>0</v>
      </c>
      <c r="AD28" s="101">
        <f t="shared" si="5"/>
        <v>0</v>
      </c>
      <c r="AE28" s="101">
        <f t="shared" si="5"/>
        <v>0</v>
      </c>
      <c r="AF28" s="101">
        <f t="shared" si="5"/>
        <v>0</v>
      </c>
      <c r="AG28" s="101">
        <f t="shared" si="5"/>
        <v>0</v>
      </c>
    </row>
    <row r="29" spans="1:33" s="30" customFormat="1" ht="15.75" customHeight="1" x14ac:dyDescent="0.2">
      <c r="A29" s="159"/>
      <c r="B29" s="160" t="s">
        <v>320</v>
      </c>
      <c r="C29" s="101">
        <f>C18+C28</f>
        <v>0</v>
      </c>
      <c r="D29" s="101">
        <f t="shared" ref="D29:AG29" si="6">D18+D28</f>
        <v>0</v>
      </c>
      <c r="E29" s="101">
        <f t="shared" si="6"/>
        <v>0</v>
      </c>
      <c r="F29" s="101">
        <f t="shared" si="6"/>
        <v>0</v>
      </c>
      <c r="G29" s="101">
        <f t="shared" si="6"/>
        <v>0</v>
      </c>
      <c r="H29" s="101">
        <f t="shared" si="6"/>
        <v>0</v>
      </c>
      <c r="I29" s="101">
        <f t="shared" si="6"/>
        <v>0</v>
      </c>
      <c r="J29" s="101">
        <f t="shared" si="6"/>
        <v>0</v>
      </c>
      <c r="K29" s="101">
        <f t="shared" si="6"/>
        <v>0</v>
      </c>
      <c r="L29" s="101">
        <f t="shared" si="6"/>
        <v>0</v>
      </c>
      <c r="M29" s="101">
        <f t="shared" si="6"/>
        <v>0</v>
      </c>
      <c r="N29" s="101">
        <f t="shared" si="6"/>
        <v>0</v>
      </c>
      <c r="O29" s="101">
        <f t="shared" si="6"/>
        <v>0</v>
      </c>
      <c r="P29" s="101">
        <f t="shared" si="6"/>
        <v>0</v>
      </c>
      <c r="Q29" s="101">
        <f t="shared" si="6"/>
        <v>0</v>
      </c>
      <c r="R29" s="101">
        <f t="shared" si="6"/>
        <v>0</v>
      </c>
      <c r="S29" s="101">
        <f t="shared" si="6"/>
        <v>0</v>
      </c>
      <c r="T29" s="101">
        <f t="shared" si="6"/>
        <v>0</v>
      </c>
      <c r="U29" s="101">
        <f t="shared" si="6"/>
        <v>0</v>
      </c>
      <c r="V29" s="101">
        <f t="shared" si="6"/>
        <v>0</v>
      </c>
      <c r="W29" s="101">
        <f t="shared" si="6"/>
        <v>0</v>
      </c>
      <c r="X29" s="101">
        <f t="shared" si="6"/>
        <v>0</v>
      </c>
      <c r="Y29" s="101">
        <f t="shared" si="6"/>
        <v>0</v>
      </c>
      <c r="Z29" s="101">
        <f t="shared" si="6"/>
        <v>0</v>
      </c>
      <c r="AA29" s="101">
        <f t="shared" si="6"/>
        <v>0</v>
      </c>
      <c r="AB29" s="101">
        <f t="shared" si="6"/>
        <v>0</v>
      </c>
      <c r="AC29" s="101">
        <f t="shared" si="6"/>
        <v>0</v>
      </c>
      <c r="AD29" s="101">
        <f t="shared" si="6"/>
        <v>0</v>
      </c>
      <c r="AE29" s="101">
        <f t="shared" si="6"/>
        <v>0</v>
      </c>
      <c r="AF29" s="101">
        <f t="shared" si="6"/>
        <v>0</v>
      </c>
      <c r="AG29" s="101">
        <f t="shared" si="6"/>
        <v>0</v>
      </c>
    </row>
    <row r="30" spans="1:33" s="30" customFormat="1" ht="15.75" customHeight="1" x14ac:dyDescent="0.2">
      <c r="A30" s="161">
        <v>11</v>
      </c>
      <c r="B30" s="162" t="s">
        <v>280</v>
      </c>
      <c r="C30" s="101">
        <f>'5 Venituri si cheltuieli'!C23</f>
        <v>0</v>
      </c>
      <c r="D30" s="101">
        <f>'5 Venituri si cheltuieli'!D23</f>
        <v>0</v>
      </c>
      <c r="E30" s="101">
        <f>'5 Venituri si cheltuieli'!E23</f>
        <v>0</v>
      </c>
      <c r="F30" s="101">
        <f>'5 Venituri si cheltuieli'!F23</f>
        <v>0</v>
      </c>
      <c r="G30" s="101">
        <f>'5 Venituri si cheltuieli'!G23</f>
        <v>0</v>
      </c>
      <c r="H30" s="101">
        <f>'5 Venituri si cheltuieli'!H23</f>
        <v>0</v>
      </c>
      <c r="I30" s="101">
        <f>'5 Venituri si cheltuieli'!I23</f>
        <v>0</v>
      </c>
      <c r="J30" s="101">
        <f>'5 Venituri si cheltuieli'!J23</f>
        <v>0</v>
      </c>
      <c r="K30" s="101">
        <f>'5 Venituri si cheltuieli'!K23</f>
        <v>0</v>
      </c>
      <c r="L30" s="101">
        <f>'5 Venituri si cheltuieli'!L23</f>
        <v>0</v>
      </c>
      <c r="M30" s="101">
        <f>'5 Venituri si cheltuieli'!M23</f>
        <v>0</v>
      </c>
      <c r="N30" s="101">
        <f>'5 Venituri si cheltuieli'!N23</f>
        <v>0</v>
      </c>
      <c r="O30" s="101">
        <f>'5 Venituri si cheltuieli'!O23</f>
        <v>0</v>
      </c>
      <c r="P30" s="101">
        <f>'5 Venituri si cheltuieli'!P23</f>
        <v>0</v>
      </c>
      <c r="Q30" s="101">
        <f>'5 Venituri si cheltuieli'!Q23</f>
        <v>0</v>
      </c>
      <c r="R30" s="101">
        <f>'5 Venituri si cheltuieli'!R23</f>
        <v>0</v>
      </c>
      <c r="S30" s="101">
        <f>'5 Venituri si cheltuieli'!S23</f>
        <v>0</v>
      </c>
      <c r="T30" s="101">
        <f>'5 Venituri si cheltuieli'!T23</f>
        <v>0</v>
      </c>
      <c r="U30" s="101">
        <f>'5 Venituri si cheltuieli'!U23</f>
        <v>0</v>
      </c>
      <c r="V30" s="101">
        <f>'5 Venituri si cheltuieli'!V23</f>
        <v>0</v>
      </c>
      <c r="W30" s="101">
        <f>'5 Venituri si cheltuieli'!W23</f>
        <v>0</v>
      </c>
      <c r="X30" s="101">
        <f>'5 Venituri si cheltuieli'!X23</f>
        <v>0</v>
      </c>
      <c r="Y30" s="101">
        <f>'5 Venituri si cheltuieli'!Y23</f>
        <v>0</v>
      </c>
      <c r="Z30" s="101">
        <f>'5 Venituri si cheltuieli'!Z23</f>
        <v>0</v>
      </c>
      <c r="AA30" s="101">
        <f>'5 Venituri si cheltuieli'!AA23</f>
        <v>0</v>
      </c>
      <c r="AB30" s="101">
        <f>'5 Venituri si cheltuieli'!AB23</f>
        <v>0</v>
      </c>
      <c r="AC30" s="101">
        <f>'5 Venituri si cheltuieli'!AC23</f>
        <v>0</v>
      </c>
      <c r="AD30" s="101">
        <f>'5 Venituri si cheltuieli'!AD23</f>
        <v>0</v>
      </c>
      <c r="AE30" s="101">
        <f>'5 Venituri si cheltuieli'!AE23</f>
        <v>0</v>
      </c>
      <c r="AF30" s="101">
        <f>'5 Venituri si cheltuieli'!AF23</f>
        <v>0</v>
      </c>
      <c r="AG30" s="101">
        <f>'5 Venituri si cheltuieli'!AG23</f>
        <v>0</v>
      </c>
    </row>
    <row r="31" spans="1:33" s="30" customFormat="1" ht="15.75" customHeight="1" x14ac:dyDescent="0.2">
      <c r="A31" s="161">
        <v>12</v>
      </c>
      <c r="B31" s="163" t="s">
        <v>299</v>
      </c>
      <c r="C31" s="101">
        <f>'5 Venituri si cheltuieli'!C45</f>
        <v>0</v>
      </c>
      <c r="D31" s="101">
        <f>'5 Venituri si cheltuieli'!D45</f>
        <v>0</v>
      </c>
      <c r="E31" s="101">
        <f>'5 Venituri si cheltuieli'!E45</f>
        <v>0</v>
      </c>
      <c r="F31" s="101">
        <f>'5 Venituri si cheltuieli'!F45</f>
        <v>0</v>
      </c>
      <c r="G31" s="101">
        <f>'5 Venituri si cheltuieli'!G45</f>
        <v>0</v>
      </c>
      <c r="H31" s="101">
        <f>'5 Venituri si cheltuieli'!H45</f>
        <v>0</v>
      </c>
      <c r="I31" s="101">
        <f>'5 Venituri si cheltuieli'!I45</f>
        <v>0</v>
      </c>
      <c r="J31" s="101">
        <f>'5 Venituri si cheltuieli'!J45</f>
        <v>0</v>
      </c>
      <c r="K31" s="101">
        <f>'5 Venituri si cheltuieli'!K45</f>
        <v>0</v>
      </c>
      <c r="L31" s="101">
        <f>'5 Venituri si cheltuieli'!L45</f>
        <v>0</v>
      </c>
      <c r="M31" s="101">
        <f>'5 Venituri si cheltuieli'!M45</f>
        <v>0</v>
      </c>
      <c r="N31" s="101">
        <f>'5 Venituri si cheltuieli'!N45</f>
        <v>0</v>
      </c>
      <c r="O31" s="101">
        <f>'5 Venituri si cheltuieli'!O45</f>
        <v>0</v>
      </c>
      <c r="P31" s="101">
        <f>'5 Venituri si cheltuieli'!P45</f>
        <v>0</v>
      </c>
      <c r="Q31" s="101">
        <f>'5 Venituri si cheltuieli'!Q45</f>
        <v>0</v>
      </c>
      <c r="R31" s="101">
        <f>'5 Venituri si cheltuieli'!R45</f>
        <v>0</v>
      </c>
      <c r="S31" s="101">
        <f>'5 Venituri si cheltuieli'!S45</f>
        <v>0</v>
      </c>
      <c r="T31" s="101">
        <f>'5 Venituri si cheltuieli'!T45</f>
        <v>0</v>
      </c>
      <c r="U31" s="101">
        <f>'5 Venituri si cheltuieli'!U45</f>
        <v>0</v>
      </c>
      <c r="V31" s="101">
        <f>'5 Venituri si cheltuieli'!V45</f>
        <v>0</v>
      </c>
      <c r="W31" s="101">
        <f>'5 Venituri si cheltuieli'!W45</f>
        <v>0</v>
      </c>
      <c r="X31" s="101">
        <f>'5 Venituri si cheltuieli'!X45</f>
        <v>0</v>
      </c>
      <c r="Y31" s="101">
        <f>'5 Venituri si cheltuieli'!Y45</f>
        <v>0</v>
      </c>
      <c r="Z31" s="101">
        <f>'5 Venituri si cheltuieli'!Z45</f>
        <v>0</v>
      </c>
      <c r="AA31" s="101">
        <f>'5 Venituri si cheltuieli'!AA45</f>
        <v>0</v>
      </c>
      <c r="AB31" s="101">
        <f>'5 Venituri si cheltuieli'!AB45</f>
        <v>0</v>
      </c>
      <c r="AC31" s="101">
        <f>'5 Venituri si cheltuieli'!AC45</f>
        <v>0</v>
      </c>
      <c r="AD31" s="101">
        <f>'5 Venituri si cheltuieli'!AD45</f>
        <v>0</v>
      </c>
      <c r="AE31" s="101">
        <f>'5 Venituri si cheltuieli'!AE45</f>
        <v>0</v>
      </c>
      <c r="AF31" s="101">
        <f>'5 Venituri si cheltuieli'!AF45</f>
        <v>0</v>
      </c>
      <c r="AG31" s="101">
        <f>'5 Venituri si cheltuieli'!AG45</f>
        <v>0</v>
      </c>
    </row>
    <row r="32" spans="1:33" s="30" customFormat="1" ht="15.75" customHeight="1" x14ac:dyDescent="0.2">
      <c r="A32" s="499" t="s">
        <v>321</v>
      </c>
      <c r="B32" s="499" t="s">
        <v>317</v>
      </c>
      <c r="C32" s="101">
        <f>C29+C30-C31</f>
        <v>0</v>
      </c>
      <c r="D32" s="101">
        <f t="shared" ref="D32:AG32" si="7">D29+D30-D31</f>
        <v>0</v>
      </c>
      <c r="E32" s="101">
        <f t="shared" si="7"/>
        <v>0</v>
      </c>
      <c r="F32" s="101">
        <f t="shared" si="7"/>
        <v>0</v>
      </c>
      <c r="G32" s="101">
        <f t="shared" si="7"/>
        <v>0</v>
      </c>
      <c r="H32" s="101">
        <f t="shared" si="7"/>
        <v>0</v>
      </c>
      <c r="I32" s="101">
        <f t="shared" si="7"/>
        <v>0</v>
      </c>
      <c r="J32" s="101">
        <f t="shared" si="7"/>
        <v>0</v>
      </c>
      <c r="K32" s="101">
        <f t="shared" si="7"/>
        <v>0</v>
      </c>
      <c r="L32" s="101">
        <f t="shared" si="7"/>
        <v>0</v>
      </c>
      <c r="M32" s="101">
        <f t="shared" si="7"/>
        <v>0</v>
      </c>
      <c r="N32" s="101">
        <f t="shared" si="7"/>
        <v>0</v>
      </c>
      <c r="O32" s="101">
        <f t="shared" si="7"/>
        <v>0</v>
      </c>
      <c r="P32" s="101">
        <f t="shared" si="7"/>
        <v>0</v>
      </c>
      <c r="Q32" s="101">
        <f t="shared" si="7"/>
        <v>0</v>
      </c>
      <c r="R32" s="101">
        <f t="shared" si="7"/>
        <v>0</v>
      </c>
      <c r="S32" s="101">
        <f t="shared" si="7"/>
        <v>0</v>
      </c>
      <c r="T32" s="101">
        <f t="shared" si="7"/>
        <v>0</v>
      </c>
      <c r="U32" s="101">
        <f t="shared" si="7"/>
        <v>0</v>
      </c>
      <c r="V32" s="101">
        <f t="shared" si="7"/>
        <v>0</v>
      </c>
      <c r="W32" s="101">
        <f t="shared" si="7"/>
        <v>0</v>
      </c>
      <c r="X32" s="101">
        <f t="shared" si="7"/>
        <v>0</v>
      </c>
      <c r="Y32" s="101">
        <f t="shared" si="7"/>
        <v>0</v>
      </c>
      <c r="Z32" s="101">
        <f t="shared" si="7"/>
        <v>0</v>
      </c>
      <c r="AA32" s="101">
        <f t="shared" si="7"/>
        <v>0</v>
      </c>
      <c r="AB32" s="101">
        <f t="shared" si="7"/>
        <v>0</v>
      </c>
      <c r="AC32" s="101">
        <f t="shared" si="7"/>
        <v>0</v>
      </c>
      <c r="AD32" s="101">
        <f t="shared" si="7"/>
        <v>0</v>
      </c>
      <c r="AE32" s="101">
        <f t="shared" si="7"/>
        <v>0</v>
      </c>
      <c r="AF32" s="101">
        <f t="shared" si="7"/>
        <v>0</v>
      </c>
      <c r="AG32" s="101">
        <f t="shared" si="7"/>
        <v>0</v>
      </c>
    </row>
    <row r="33" spans="1:33" s="30" customFormat="1" ht="15.75" customHeight="1" x14ac:dyDescent="0.2">
      <c r="A33" s="151">
        <v>13</v>
      </c>
      <c r="B33" s="145" t="s">
        <v>322</v>
      </c>
      <c r="C33" s="164"/>
      <c r="D33" s="165"/>
      <c r="E33" s="165"/>
      <c r="F33" s="165"/>
      <c r="G33" s="165"/>
      <c r="H33" s="165"/>
      <c r="I33" s="165"/>
      <c r="J33" s="165"/>
      <c r="K33" s="165"/>
      <c r="L33" s="165"/>
      <c r="M33" s="165"/>
      <c r="N33" s="165"/>
      <c r="O33" s="165"/>
      <c r="P33" s="165"/>
      <c r="Q33" s="165"/>
      <c r="R33" s="165"/>
      <c r="S33" s="165"/>
      <c r="T33" s="164"/>
      <c r="U33" s="164"/>
      <c r="V33" s="164"/>
      <c r="W33" s="164"/>
      <c r="X33" s="164"/>
      <c r="Y33" s="164"/>
      <c r="Z33" s="164"/>
      <c r="AA33" s="164"/>
      <c r="AB33" s="164"/>
      <c r="AC33" s="164"/>
      <c r="AD33" s="164"/>
      <c r="AE33" s="164"/>
      <c r="AF33" s="164"/>
      <c r="AG33" s="164"/>
    </row>
    <row r="34" spans="1:33" s="30" customFormat="1" ht="15.75" customHeight="1" x14ac:dyDescent="0.2">
      <c r="A34" s="499" t="s">
        <v>323</v>
      </c>
      <c r="B34" s="499"/>
      <c r="C34" s="101">
        <f>C32-C33</f>
        <v>0</v>
      </c>
      <c r="D34" s="158">
        <f t="shared" ref="D34:AG34" si="8">D32-D33</f>
        <v>0</v>
      </c>
      <c r="E34" s="158">
        <f t="shared" si="8"/>
        <v>0</v>
      </c>
      <c r="F34" s="158">
        <f t="shared" si="8"/>
        <v>0</v>
      </c>
      <c r="G34" s="158">
        <f t="shared" si="8"/>
        <v>0</v>
      </c>
      <c r="H34" s="158">
        <f t="shared" si="8"/>
        <v>0</v>
      </c>
      <c r="I34" s="158">
        <f t="shared" si="8"/>
        <v>0</v>
      </c>
      <c r="J34" s="158">
        <f t="shared" si="8"/>
        <v>0</v>
      </c>
      <c r="K34" s="158">
        <f t="shared" si="8"/>
        <v>0</v>
      </c>
      <c r="L34" s="158">
        <f t="shared" si="8"/>
        <v>0</v>
      </c>
      <c r="M34" s="158">
        <f t="shared" si="8"/>
        <v>0</v>
      </c>
      <c r="N34" s="158">
        <f t="shared" si="8"/>
        <v>0</v>
      </c>
      <c r="O34" s="158">
        <f t="shared" si="8"/>
        <v>0</v>
      </c>
      <c r="P34" s="158">
        <f t="shared" si="8"/>
        <v>0</v>
      </c>
      <c r="Q34" s="158">
        <f t="shared" si="8"/>
        <v>0</v>
      </c>
      <c r="R34" s="158">
        <f t="shared" si="8"/>
        <v>0</v>
      </c>
      <c r="S34" s="158">
        <f t="shared" si="8"/>
        <v>0</v>
      </c>
      <c r="T34" s="101">
        <f t="shared" si="8"/>
        <v>0</v>
      </c>
      <c r="U34" s="101">
        <f t="shared" si="8"/>
        <v>0</v>
      </c>
      <c r="V34" s="101">
        <f t="shared" si="8"/>
        <v>0</v>
      </c>
      <c r="W34" s="101">
        <f t="shared" si="8"/>
        <v>0</v>
      </c>
      <c r="X34" s="101">
        <f t="shared" si="8"/>
        <v>0</v>
      </c>
      <c r="Y34" s="101">
        <f t="shared" si="8"/>
        <v>0</v>
      </c>
      <c r="Z34" s="101">
        <f t="shared" si="8"/>
        <v>0</v>
      </c>
      <c r="AA34" s="101">
        <f t="shared" si="8"/>
        <v>0</v>
      </c>
      <c r="AB34" s="101">
        <f t="shared" si="8"/>
        <v>0</v>
      </c>
      <c r="AC34" s="101">
        <f t="shared" si="8"/>
        <v>0</v>
      </c>
      <c r="AD34" s="101">
        <f t="shared" si="8"/>
        <v>0</v>
      </c>
      <c r="AE34" s="101">
        <f t="shared" si="8"/>
        <v>0</v>
      </c>
      <c r="AF34" s="101">
        <f t="shared" si="8"/>
        <v>0</v>
      </c>
      <c r="AG34" s="101">
        <f t="shared" si="8"/>
        <v>0</v>
      </c>
    </row>
  </sheetData>
  <mergeCells count="36">
    <mergeCell ref="A1:M1"/>
    <mergeCell ref="A3:A5"/>
    <mergeCell ref="B3:B5"/>
    <mergeCell ref="D3:W3"/>
    <mergeCell ref="X3:AG3"/>
    <mergeCell ref="C4:C5"/>
    <mergeCell ref="D4:G4"/>
    <mergeCell ref="H4:K4"/>
    <mergeCell ref="L4:O4"/>
    <mergeCell ref="P4:S4"/>
    <mergeCell ref="AF4:AF5"/>
    <mergeCell ref="AG4:AG5"/>
    <mergeCell ref="AD4:AD5"/>
    <mergeCell ref="AE4:AE5"/>
    <mergeCell ref="A17:B17"/>
    <mergeCell ref="Z4:Z5"/>
    <mergeCell ref="AA4:AA5"/>
    <mergeCell ref="AB4:AB5"/>
    <mergeCell ref="AC4:AC5"/>
    <mergeCell ref="T4:T5"/>
    <mergeCell ref="U4:U5"/>
    <mergeCell ref="V4:V5"/>
    <mergeCell ref="W4:W5"/>
    <mergeCell ref="X4:X5"/>
    <mergeCell ref="Y4:Y5"/>
    <mergeCell ref="A6:N6"/>
    <mergeCell ref="A11:B11"/>
    <mergeCell ref="A12:N12"/>
    <mergeCell ref="A32:B32"/>
    <mergeCell ref="A34:B34"/>
    <mergeCell ref="A18:B18"/>
    <mergeCell ref="A19:N19"/>
    <mergeCell ref="A20:B20"/>
    <mergeCell ref="A21:N21"/>
    <mergeCell ref="A27:B27"/>
    <mergeCell ref="A28:B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14999847407452621"/>
    <pageSetUpPr fitToPage="1"/>
  </sheetPr>
  <dimension ref="A2:AG81"/>
  <sheetViews>
    <sheetView workbookViewId="0"/>
  </sheetViews>
  <sheetFormatPr defaultRowHeight="15" x14ac:dyDescent="0.2"/>
  <cols>
    <col min="1" max="1" width="6.140625" style="210" customWidth="1"/>
    <col min="2" max="2" width="59.42578125" style="211" customWidth="1"/>
    <col min="3" max="3" width="7.42578125" style="212" customWidth="1"/>
    <col min="4" max="18" width="4.28515625" style="213" customWidth="1"/>
    <col min="19" max="19" width="4.28515625" style="166" customWidth="1"/>
    <col min="20" max="29" width="6" style="167" customWidth="1"/>
    <col min="30" max="33" width="6" style="168" customWidth="1"/>
    <col min="34" max="34" width="33" style="169" customWidth="1"/>
    <col min="35" max="267" width="9.140625" style="169"/>
    <col min="268" max="268" width="6.140625" style="169" customWidth="1"/>
    <col min="269" max="269" width="79.5703125" style="169" customWidth="1"/>
    <col min="270" max="273" width="14.7109375" style="169" customWidth="1"/>
    <col min="274" max="523" width="9.140625" style="169"/>
    <col min="524" max="524" width="6.140625" style="169" customWidth="1"/>
    <col min="525" max="525" width="79.5703125" style="169" customWidth="1"/>
    <col min="526" max="529" width="14.7109375" style="169" customWidth="1"/>
    <col min="530" max="779" width="9.140625" style="169"/>
    <col min="780" max="780" width="6.140625" style="169" customWidth="1"/>
    <col min="781" max="781" width="79.5703125" style="169" customWidth="1"/>
    <col min="782" max="785" width="14.7109375" style="169" customWidth="1"/>
    <col min="786" max="1035" width="9.140625" style="169"/>
    <col min="1036" max="1036" width="6.140625" style="169" customWidth="1"/>
    <col min="1037" max="1037" width="79.5703125" style="169" customWidth="1"/>
    <col min="1038" max="1041" width="14.7109375" style="169" customWidth="1"/>
    <col min="1042" max="1291" width="9.140625" style="169"/>
    <col min="1292" max="1292" width="6.140625" style="169" customWidth="1"/>
    <col min="1293" max="1293" width="79.5703125" style="169" customWidth="1"/>
    <col min="1294" max="1297" width="14.7109375" style="169" customWidth="1"/>
    <col min="1298" max="1547" width="9.140625" style="169"/>
    <col min="1548" max="1548" width="6.140625" style="169" customWidth="1"/>
    <col min="1549" max="1549" width="79.5703125" style="169" customWidth="1"/>
    <col min="1550" max="1553" width="14.7109375" style="169" customWidth="1"/>
    <col min="1554" max="1803" width="9.140625" style="169"/>
    <col min="1804" max="1804" width="6.140625" style="169" customWidth="1"/>
    <col min="1805" max="1805" width="79.5703125" style="169" customWidth="1"/>
    <col min="1806" max="1809" width="14.7109375" style="169" customWidth="1"/>
    <col min="1810" max="2059" width="9.140625" style="169"/>
    <col min="2060" max="2060" width="6.140625" style="169" customWidth="1"/>
    <col min="2061" max="2061" width="79.5703125" style="169" customWidth="1"/>
    <col min="2062" max="2065" width="14.7109375" style="169" customWidth="1"/>
    <col min="2066" max="2315" width="9.140625" style="169"/>
    <col min="2316" max="2316" width="6.140625" style="169" customWidth="1"/>
    <col min="2317" max="2317" width="79.5703125" style="169" customWidth="1"/>
    <col min="2318" max="2321" width="14.7109375" style="169" customWidth="1"/>
    <col min="2322" max="2571" width="9.140625" style="169"/>
    <col min="2572" max="2572" width="6.140625" style="169" customWidth="1"/>
    <col min="2573" max="2573" width="79.5703125" style="169" customWidth="1"/>
    <col min="2574" max="2577" width="14.7109375" style="169" customWidth="1"/>
    <col min="2578" max="2827" width="9.140625" style="169"/>
    <col min="2828" max="2828" width="6.140625" style="169" customWidth="1"/>
    <col min="2829" max="2829" width="79.5703125" style="169" customWidth="1"/>
    <col min="2830" max="2833" width="14.7109375" style="169" customWidth="1"/>
    <col min="2834" max="3083" width="9.140625" style="169"/>
    <col min="3084" max="3084" width="6.140625" style="169" customWidth="1"/>
    <col min="3085" max="3085" width="79.5703125" style="169" customWidth="1"/>
    <col min="3086" max="3089" width="14.7109375" style="169" customWidth="1"/>
    <col min="3090" max="3339" width="9.140625" style="169"/>
    <col min="3340" max="3340" width="6.140625" style="169" customWidth="1"/>
    <col min="3341" max="3341" width="79.5703125" style="169" customWidth="1"/>
    <col min="3342" max="3345" width="14.7109375" style="169" customWidth="1"/>
    <col min="3346" max="3595" width="9.140625" style="169"/>
    <col min="3596" max="3596" width="6.140625" style="169" customWidth="1"/>
    <col min="3597" max="3597" width="79.5703125" style="169" customWidth="1"/>
    <col min="3598" max="3601" width="14.7109375" style="169" customWidth="1"/>
    <col min="3602" max="3851" width="9.140625" style="169"/>
    <col min="3852" max="3852" width="6.140625" style="169" customWidth="1"/>
    <col min="3853" max="3853" width="79.5703125" style="169" customWidth="1"/>
    <col min="3854" max="3857" width="14.7109375" style="169" customWidth="1"/>
    <col min="3858" max="4107" width="9.140625" style="169"/>
    <col min="4108" max="4108" width="6.140625" style="169" customWidth="1"/>
    <col min="4109" max="4109" width="79.5703125" style="169" customWidth="1"/>
    <col min="4110" max="4113" width="14.7109375" style="169" customWidth="1"/>
    <col min="4114" max="4363" width="9.140625" style="169"/>
    <col min="4364" max="4364" width="6.140625" style="169" customWidth="1"/>
    <col min="4365" max="4365" width="79.5703125" style="169" customWidth="1"/>
    <col min="4366" max="4369" width="14.7109375" style="169" customWidth="1"/>
    <col min="4370" max="4619" width="9.140625" style="169"/>
    <col min="4620" max="4620" width="6.140625" style="169" customWidth="1"/>
    <col min="4621" max="4621" width="79.5703125" style="169" customWidth="1"/>
    <col min="4622" max="4625" width="14.7109375" style="169" customWidth="1"/>
    <col min="4626" max="4875" width="9.140625" style="169"/>
    <col min="4876" max="4876" width="6.140625" style="169" customWidth="1"/>
    <col min="4877" max="4877" width="79.5703125" style="169" customWidth="1"/>
    <col min="4878" max="4881" width="14.7109375" style="169" customWidth="1"/>
    <col min="4882" max="5131" width="9.140625" style="169"/>
    <col min="5132" max="5132" width="6.140625" style="169" customWidth="1"/>
    <col min="5133" max="5133" width="79.5703125" style="169" customWidth="1"/>
    <col min="5134" max="5137" width="14.7109375" style="169" customWidth="1"/>
    <col min="5138" max="5387" width="9.140625" style="169"/>
    <col min="5388" max="5388" width="6.140625" style="169" customWidth="1"/>
    <col min="5389" max="5389" width="79.5703125" style="169" customWidth="1"/>
    <col min="5390" max="5393" width="14.7109375" style="169" customWidth="1"/>
    <col min="5394" max="5643" width="9.140625" style="169"/>
    <col min="5644" max="5644" width="6.140625" style="169" customWidth="1"/>
    <col min="5645" max="5645" width="79.5703125" style="169" customWidth="1"/>
    <col min="5646" max="5649" width="14.7109375" style="169" customWidth="1"/>
    <col min="5650" max="5899" width="9.140625" style="169"/>
    <col min="5900" max="5900" width="6.140625" style="169" customWidth="1"/>
    <col min="5901" max="5901" width="79.5703125" style="169" customWidth="1"/>
    <col min="5902" max="5905" width="14.7109375" style="169" customWidth="1"/>
    <col min="5906" max="6155" width="9.140625" style="169"/>
    <col min="6156" max="6156" width="6.140625" style="169" customWidth="1"/>
    <col min="6157" max="6157" width="79.5703125" style="169" customWidth="1"/>
    <col min="6158" max="6161" width="14.7109375" style="169" customWidth="1"/>
    <col min="6162" max="6411" width="9.140625" style="169"/>
    <col min="6412" max="6412" width="6.140625" style="169" customWidth="1"/>
    <col min="6413" max="6413" width="79.5703125" style="169" customWidth="1"/>
    <col min="6414" max="6417" width="14.7109375" style="169" customWidth="1"/>
    <col min="6418" max="6667" width="9.140625" style="169"/>
    <col min="6668" max="6668" width="6.140625" style="169" customWidth="1"/>
    <col min="6669" max="6669" width="79.5703125" style="169" customWidth="1"/>
    <col min="6670" max="6673" width="14.7109375" style="169" customWidth="1"/>
    <col min="6674" max="6923" width="9.140625" style="169"/>
    <col min="6924" max="6924" width="6.140625" style="169" customWidth="1"/>
    <col min="6925" max="6925" width="79.5703125" style="169" customWidth="1"/>
    <col min="6926" max="6929" width="14.7109375" style="169" customWidth="1"/>
    <col min="6930" max="7179" width="9.140625" style="169"/>
    <col min="7180" max="7180" width="6.140625" style="169" customWidth="1"/>
    <col min="7181" max="7181" width="79.5703125" style="169" customWidth="1"/>
    <col min="7182" max="7185" width="14.7109375" style="169" customWidth="1"/>
    <col min="7186" max="7435" width="9.140625" style="169"/>
    <col min="7436" max="7436" width="6.140625" style="169" customWidth="1"/>
    <col min="7437" max="7437" width="79.5703125" style="169" customWidth="1"/>
    <col min="7438" max="7441" width="14.7109375" style="169" customWidth="1"/>
    <col min="7442" max="7691" width="9.140625" style="169"/>
    <col min="7692" max="7692" width="6.140625" style="169" customWidth="1"/>
    <col min="7693" max="7693" width="79.5703125" style="169" customWidth="1"/>
    <col min="7694" max="7697" width="14.7109375" style="169" customWidth="1"/>
    <col min="7698" max="7947" width="9.140625" style="169"/>
    <col min="7948" max="7948" width="6.140625" style="169" customWidth="1"/>
    <col min="7949" max="7949" width="79.5703125" style="169" customWidth="1"/>
    <col min="7950" max="7953" width="14.7109375" style="169" customWidth="1"/>
    <col min="7954" max="8203" width="9.140625" style="169"/>
    <col min="8204" max="8204" width="6.140625" style="169" customWidth="1"/>
    <col min="8205" max="8205" width="79.5703125" style="169" customWidth="1"/>
    <col min="8206" max="8209" width="14.7109375" style="169" customWidth="1"/>
    <col min="8210" max="8459" width="9.140625" style="169"/>
    <col min="8460" max="8460" width="6.140625" style="169" customWidth="1"/>
    <col min="8461" max="8461" width="79.5703125" style="169" customWidth="1"/>
    <col min="8462" max="8465" width="14.7109375" style="169" customWidth="1"/>
    <col min="8466" max="8715" width="9.140625" style="169"/>
    <col min="8716" max="8716" width="6.140625" style="169" customWidth="1"/>
    <col min="8717" max="8717" width="79.5703125" style="169" customWidth="1"/>
    <col min="8718" max="8721" width="14.7109375" style="169" customWidth="1"/>
    <col min="8722" max="8971" width="9.140625" style="169"/>
    <col min="8972" max="8972" width="6.140625" style="169" customWidth="1"/>
    <col min="8973" max="8973" width="79.5703125" style="169" customWidth="1"/>
    <col min="8974" max="8977" width="14.7109375" style="169" customWidth="1"/>
    <col min="8978" max="9227" width="9.140625" style="169"/>
    <col min="9228" max="9228" width="6.140625" style="169" customWidth="1"/>
    <col min="9229" max="9229" width="79.5703125" style="169" customWidth="1"/>
    <col min="9230" max="9233" width="14.7109375" style="169" customWidth="1"/>
    <col min="9234" max="9483" width="9.140625" style="169"/>
    <col min="9484" max="9484" width="6.140625" style="169" customWidth="1"/>
    <col min="9485" max="9485" width="79.5703125" style="169" customWidth="1"/>
    <col min="9486" max="9489" width="14.7109375" style="169" customWidth="1"/>
    <col min="9490" max="9739" width="9.140625" style="169"/>
    <col min="9740" max="9740" width="6.140625" style="169" customWidth="1"/>
    <col min="9741" max="9741" width="79.5703125" style="169" customWidth="1"/>
    <col min="9742" max="9745" width="14.7109375" style="169" customWidth="1"/>
    <col min="9746" max="9995" width="9.140625" style="169"/>
    <col min="9996" max="9996" width="6.140625" style="169" customWidth="1"/>
    <col min="9997" max="9997" width="79.5703125" style="169" customWidth="1"/>
    <col min="9998" max="10001" width="14.7109375" style="169" customWidth="1"/>
    <col min="10002" max="10251" width="9.140625" style="169"/>
    <col min="10252" max="10252" width="6.140625" style="169" customWidth="1"/>
    <col min="10253" max="10253" width="79.5703125" style="169" customWidth="1"/>
    <col min="10254" max="10257" width="14.7109375" style="169" customWidth="1"/>
    <col min="10258" max="10507" width="9.140625" style="169"/>
    <col min="10508" max="10508" width="6.140625" style="169" customWidth="1"/>
    <col min="10509" max="10509" width="79.5703125" style="169" customWidth="1"/>
    <col min="10510" max="10513" width="14.7109375" style="169" customWidth="1"/>
    <col min="10514" max="10763" width="9.140625" style="169"/>
    <col min="10764" max="10764" width="6.140625" style="169" customWidth="1"/>
    <col min="10765" max="10765" width="79.5703125" style="169" customWidth="1"/>
    <col min="10766" max="10769" width="14.7109375" style="169" customWidth="1"/>
    <col min="10770" max="11019" width="9.140625" style="169"/>
    <col min="11020" max="11020" width="6.140625" style="169" customWidth="1"/>
    <col min="11021" max="11021" width="79.5703125" style="169" customWidth="1"/>
    <col min="11022" max="11025" width="14.7109375" style="169" customWidth="1"/>
    <col min="11026" max="11275" width="9.140625" style="169"/>
    <col min="11276" max="11276" width="6.140625" style="169" customWidth="1"/>
    <col min="11277" max="11277" width="79.5703125" style="169" customWidth="1"/>
    <col min="11278" max="11281" width="14.7109375" style="169" customWidth="1"/>
    <col min="11282" max="11531" width="9.140625" style="169"/>
    <col min="11532" max="11532" width="6.140625" style="169" customWidth="1"/>
    <col min="11533" max="11533" width="79.5703125" style="169" customWidth="1"/>
    <col min="11534" max="11537" width="14.7109375" style="169" customWidth="1"/>
    <col min="11538" max="11787" width="9.140625" style="169"/>
    <col min="11788" max="11788" width="6.140625" style="169" customWidth="1"/>
    <col min="11789" max="11789" width="79.5703125" style="169" customWidth="1"/>
    <col min="11790" max="11793" width="14.7109375" style="169" customWidth="1"/>
    <col min="11794" max="12043" width="9.140625" style="169"/>
    <col min="12044" max="12044" width="6.140625" style="169" customWidth="1"/>
    <col min="12045" max="12045" width="79.5703125" style="169" customWidth="1"/>
    <col min="12046" max="12049" width="14.7109375" style="169" customWidth="1"/>
    <col min="12050" max="12299" width="9.140625" style="169"/>
    <col min="12300" max="12300" width="6.140625" style="169" customWidth="1"/>
    <col min="12301" max="12301" width="79.5703125" style="169" customWidth="1"/>
    <col min="12302" max="12305" width="14.7109375" style="169" customWidth="1"/>
    <col min="12306" max="12555" width="9.140625" style="169"/>
    <col min="12556" max="12556" width="6.140625" style="169" customWidth="1"/>
    <col min="12557" max="12557" width="79.5703125" style="169" customWidth="1"/>
    <col min="12558" max="12561" width="14.7109375" style="169" customWidth="1"/>
    <col min="12562" max="12811" width="9.140625" style="169"/>
    <col min="12812" max="12812" width="6.140625" style="169" customWidth="1"/>
    <col min="12813" max="12813" width="79.5703125" style="169" customWidth="1"/>
    <col min="12814" max="12817" width="14.7109375" style="169" customWidth="1"/>
    <col min="12818" max="13067" width="9.140625" style="169"/>
    <col min="13068" max="13068" width="6.140625" style="169" customWidth="1"/>
    <col min="13069" max="13069" width="79.5703125" style="169" customWidth="1"/>
    <col min="13070" max="13073" width="14.7109375" style="169" customWidth="1"/>
    <col min="13074" max="13323" width="9.140625" style="169"/>
    <col min="13324" max="13324" width="6.140625" style="169" customWidth="1"/>
    <col min="13325" max="13325" width="79.5703125" style="169" customWidth="1"/>
    <col min="13326" max="13329" width="14.7109375" style="169" customWidth="1"/>
    <col min="13330" max="13579" width="9.140625" style="169"/>
    <col min="13580" max="13580" width="6.140625" style="169" customWidth="1"/>
    <col min="13581" max="13581" width="79.5703125" style="169" customWidth="1"/>
    <col min="13582" max="13585" width="14.7109375" style="169" customWidth="1"/>
    <col min="13586" max="13835" width="9.140625" style="169"/>
    <col min="13836" max="13836" width="6.140625" style="169" customWidth="1"/>
    <col min="13837" max="13837" width="79.5703125" style="169" customWidth="1"/>
    <col min="13838" max="13841" width="14.7109375" style="169" customWidth="1"/>
    <col min="13842" max="14091" width="9.140625" style="169"/>
    <col min="14092" max="14092" width="6.140625" style="169" customWidth="1"/>
    <col min="14093" max="14093" width="79.5703125" style="169" customWidth="1"/>
    <col min="14094" max="14097" width="14.7109375" style="169" customWidth="1"/>
    <col min="14098" max="14347" width="9.140625" style="169"/>
    <col min="14348" max="14348" width="6.140625" style="169" customWidth="1"/>
    <col min="14349" max="14349" width="79.5703125" style="169" customWidth="1"/>
    <col min="14350" max="14353" width="14.7109375" style="169" customWidth="1"/>
    <col min="14354" max="14603" width="9.140625" style="169"/>
    <col min="14604" max="14604" width="6.140625" style="169" customWidth="1"/>
    <col min="14605" max="14605" width="79.5703125" style="169" customWidth="1"/>
    <col min="14606" max="14609" width="14.7109375" style="169" customWidth="1"/>
    <col min="14610" max="14859" width="9.140625" style="169"/>
    <col min="14860" max="14860" width="6.140625" style="169" customWidth="1"/>
    <col min="14861" max="14861" width="79.5703125" style="169" customWidth="1"/>
    <col min="14862" max="14865" width="14.7109375" style="169" customWidth="1"/>
    <col min="14866" max="15115" width="9.140625" style="169"/>
    <col min="15116" max="15116" width="6.140625" style="169" customWidth="1"/>
    <col min="15117" max="15117" width="79.5703125" style="169" customWidth="1"/>
    <col min="15118" max="15121" width="14.7109375" style="169" customWidth="1"/>
    <col min="15122" max="15371" width="9.140625" style="169"/>
    <col min="15372" max="15372" width="6.140625" style="169" customWidth="1"/>
    <col min="15373" max="15373" width="79.5703125" style="169" customWidth="1"/>
    <col min="15374" max="15377" width="14.7109375" style="169" customWidth="1"/>
    <col min="15378" max="15627" width="9.140625" style="169"/>
    <col min="15628" max="15628" width="6.140625" style="169" customWidth="1"/>
    <col min="15629" max="15629" width="79.5703125" style="169" customWidth="1"/>
    <col min="15630" max="15633" width="14.7109375" style="169" customWidth="1"/>
    <col min="15634" max="15883" width="9.140625" style="169"/>
    <col min="15884" max="15884" width="6.140625" style="169" customWidth="1"/>
    <col min="15885" max="15885" width="79.5703125" style="169" customWidth="1"/>
    <col min="15886" max="15889" width="14.7109375" style="169" customWidth="1"/>
    <col min="15890" max="16139" width="9.140625" style="169"/>
    <col min="16140" max="16140" width="6.140625" style="169" customWidth="1"/>
    <col min="16141" max="16141" width="79.5703125" style="169" customWidth="1"/>
    <col min="16142" max="16145" width="14.7109375" style="169" customWidth="1"/>
    <col min="16146" max="16384" width="9.140625" style="169"/>
  </cols>
  <sheetData>
    <row r="2" spans="1:33" ht="15.75" x14ac:dyDescent="0.25">
      <c r="A2" s="524" t="s">
        <v>324</v>
      </c>
      <c r="B2" s="525"/>
      <c r="C2" s="525"/>
      <c r="D2" s="525"/>
      <c r="E2" s="525"/>
      <c r="F2" s="525"/>
      <c r="G2" s="525"/>
      <c r="H2" s="525"/>
      <c r="I2" s="525"/>
      <c r="J2" s="525"/>
      <c r="K2" s="525"/>
      <c r="L2" s="525"/>
      <c r="M2" s="525"/>
      <c r="N2" s="525"/>
      <c r="O2" s="525"/>
      <c r="P2" s="525"/>
      <c r="Q2" s="525"/>
      <c r="R2" s="525"/>
      <c r="AC2" s="167" t="s">
        <v>94</v>
      </c>
    </row>
    <row r="3" spans="1:33" customFormat="1" ht="38.25" x14ac:dyDescent="0.2">
      <c r="A3" s="526" t="s">
        <v>303</v>
      </c>
      <c r="B3" s="489" t="s">
        <v>304</v>
      </c>
      <c r="C3" s="101" t="s">
        <v>263</v>
      </c>
      <c r="D3" s="492" t="s">
        <v>110</v>
      </c>
      <c r="E3" s="493"/>
      <c r="F3" s="493"/>
      <c r="G3" s="493"/>
      <c r="H3" s="493"/>
      <c r="I3" s="493"/>
      <c r="J3" s="493"/>
      <c r="K3" s="493"/>
      <c r="L3" s="493"/>
      <c r="M3" s="493"/>
      <c r="N3" s="493"/>
      <c r="O3" s="493"/>
      <c r="P3" s="493"/>
      <c r="Q3" s="493"/>
      <c r="R3" s="493"/>
      <c r="S3" s="493"/>
      <c r="T3" s="493"/>
      <c r="U3" s="493"/>
      <c r="V3" s="493"/>
      <c r="W3" s="493"/>
      <c r="X3" s="492" t="s">
        <v>264</v>
      </c>
      <c r="Y3" s="492"/>
      <c r="Z3" s="492"/>
      <c r="AA3" s="492"/>
      <c r="AB3" s="492"/>
      <c r="AC3" s="492"/>
      <c r="AD3" s="492"/>
      <c r="AE3" s="492"/>
      <c r="AF3" s="492"/>
      <c r="AG3" s="492"/>
    </row>
    <row r="4" spans="1:33" customFormat="1" ht="15" customHeight="1" x14ac:dyDescent="0.2">
      <c r="A4" s="508"/>
      <c r="B4" s="509"/>
      <c r="C4" s="494" t="s">
        <v>259</v>
      </c>
      <c r="D4" s="495" t="s">
        <v>95</v>
      </c>
      <c r="E4" s="495"/>
      <c r="F4" s="495"/>
      <c r="G4" s="495"/>
      <c r="H4" s="495" t="s">
        <v>96</v>
      </c>
      <c r="I4" s="495"/>
      <c r="J4" s="495"/>
      <c r="K4" s="495"/>
      <c r="L4" s="496" t="s">
        <v>97</v>
      </c>
      <c r="M4" s="497"/>
      <c r="N4" s="497"/>
      <c r="O4" s="498"/>
      <c r="P4" s="496" t="s">
        <v>98</v>
      </c>
      <c r="Q4" s="497"/>
      <c r="R4" s="497"/>
      <c r="S4" s="498"/>
      <c r="T4" s="483" t="s">
        <v>265</v>
      </c>
      <c r="U4" s="483" t="s">
        <v>266</v>
      </c>
      <c r="V4" s="483" t="s">
        <v>267</v>
      </c>
      <c r="W4" s="483" t="s">
        <v>268</v>
      </c>
      <c r="X4" s="483">
        <v>5</v>
      </c>
      <c r="Y4" s="483">
        <v>6</v>
      </c>
      <c r="Z4" s="483">
        <v>7</v>
      </c>
      <c r="AA4" s="483">
        <v>8</v>
      </c>
      <c r="AB4" s="483">
        <v>9</v>
      </c>
      <c r="AC4" s="483">
        <v>10</v>
      </c>
      <c r="AD4" s="483">
        <v>11</v>
      </c>
      <c r="AE4" s="483">
        <v>12</v>
      </c>
      <c r="AF4" s="483">
        <v>13</v>
      </c>
      <c r="AG4" s="483">
        <v>14</v>
      </c>
    </row>
    <row r="5" spans="1:33" customFormat="1" ht="22.5" x14ac:dyDescent="0.2">
      <c r="A5" s="508"/>
      <c r="B5" s="510"/>
      <c r="C5" s="494"/>
      <c r="D5" s="102" t="s">
        <v>269</v>
      </c>
      <c r="E5" s="102" t="s">
        <v>270</v>
      </c>
      <c r="F5" s="102" t="s">
        <v>271</v>
      </c>
      <c r="G5" s="102" t="s">
        <v>272</v>
      </c>
      <c r="H5" s="102" t="s">
        <v>269</v>
      </c>
      <c r="I5" s="102" t="s">
        <v>270</v>
      </c>
      <c r="J5" s="102" t="s">
        <v>271</v>
      </c>
      <c r="K5" s="102" t="s">
        <v>272</v>
      </c>
      <c r="L5" s="102" t="s">
        <v>269</v>
      </c>
      <c r="M5" s="102" t="s">
        <v>270</v>
      </c>
      <c r="N5" s="102" t="s">
        <v>271</v>
      </c>
      <c r="O5" s="102" t="s">
        <v>272</v>
      </c>
      <c r="P5" s="102" t="s">
        <v>269</v>
      </c>
      <c r="Q5" s="102" t="s">
        <v>270</v>
      </c>
      <c r="R5" s="102" t="s">
        <v>271</v>
      </c>
      <c r="S5" s="102" t="s">
        <v>272</v>
      </c>
      <c r="T5" s="484"/>
      <c r="U5" s="484"/>
      <c r="V5" s="484"/>
      <c r="W5" s="484"/>
      <c r="X5" s="484"/>
      <c r="Y5" s="484"/>
      <c r="Z5" s="484"/>
      <c r="AA5" s="484"/>
      <c r="AB5" s="484"/>
      <c r="AC5" s="484"/>
      <c r="AD5" s="484"/>
      <c r="AE5" s="484"/>
      <c r="AF5" s="484"/>
      <c r="AG5" s="484"/>
    </row>
    <row r="6" spans="1:33" x14ac:dyDescent="0.2">
      <c r="A6" s="521" t="s">
        <v>325</v>
      </c>
      <c r="B6" s="522"/>
      <c r="C6" s="522"/>
      <c r="D6" s="522"/>
      <c r="E6" s="522"/>
      <c r="F6" s="522"/>
      <c r="G6" s="522"/>
      <c r="H6" s="522"/>
      <c r="I6" s="522"/>
      <c r="J6" s="522"/>
      <c r="K6" s="522"/>
      <c r="L6" s="522"/>
      <c r="M6" s="522"/>
      <c r="N6" s="522"/>
      <c r="O6" s="522"/>
      <c r="P6" s="522"/>
      <c r="Q6" s="522"/>
      <c r="R6" s="522"/>
      <c r="S6" s="170"/>
      <c r="T6" s="171"/>
      <c r="U6" s="171"/>
      <c r="V6" s="171"/>
      <c r="W6" s="171"/>
      <c r="X6" s="171"/>
      <c r="Y6" s="171"/>
      <c r="Z6" s="171"/>
      <c r="AA6" s="171"/>
      <c r="AB6" s="171"/>
      <c r="AC6" s="171"/>
      <c r="AD6" s="172"/>
      <c r="AE6" s="172"/>
      <c r="AF6" s="172"/>
      <c r="AG6" s="172"/>
    </row>
    <row r="7" spans="1:33" x14ac:dyDescent="0.2">
      <c r="A7" s="173"/>
      <c r="B7" s="85" t="s">
        <v>326</v>
      </c>
      <c r="C7" s="84"/>
      <c r="D7" s="174"/>
      <c r="E7" s="174"/>
      <c r="F7" s="174"/>
      <c r="G7" s="174"/>
      <c r="H7" s="174"/>
      <c r="I7" s="174"/>
      <c r="J7" s="174"/>
      <c r="K7" s="174"/>
      <c r="L7" s="174"/>
      <c r="M7" s="174"/>
      <c r="N7" s="174"/>
      <c r="O7" s="174"/>
      <c r="P7" s="174"/>
      <c r="Q7" s="174"/>
      <c r="R7" s="174"/>
      <c r="S7" s="175"/>
      <c r="T7" s="176"/>
      <c r="U7" s="176"/>
      <c r="V7" s="176"/>
      <c r="W7" s="176"/>
      <c r="X7" s="176"/>
      <c r="Y7" s="176"/>
      <c r="Z7" s="176"/>
      <c r="AA7" s="176"/>
      <c r="AB7" s="176"/>
      <c r="AC7" s="176"/>
      <c r="AD7" s="177"/>
      <c r="AE7" s="177"/>
      <c r="AF7" s="177"/>
      <c r="AG7" s="177"/>
    </row>
    <row r="8" spans="1:33" x14ac:dyDescent="0.2">
      <c r="A8" s="178">
        <v>1</v>
      </c>
      <c r="B8" s="124" t="s">
        <v>327</v>
      </c>
      <c r="C8" s="179"/>
      <c r="D8" s="180"/>
      <c r="E8" s="180"/>
      <c r="F8" s="180"/>
      <c r="G8" s="180"/>
      <c r="H8" s="180"/>
      <c r="I8" s="180"/>
      <c r="J8" s="180"/>
      <c r="K8" s="180"/>
      <c r="L8" s="180"/>
      <c r="M8" s="180"/>
      <c r="N8" s="180"/>
      <c r="O8" s="180"/>
      <c r="P8" s="180"/>
      <c r="Q8" s="180"/>
      <c r="R8" s="180"/>
      <c r="S8" s="180"/>
      <c r="T8" s="181">
        <f>SUM(D8:G8)</f>
        <v>0</v>
      </c>
      <c r="U8" s="181">
        <f>SUM(H8:K8)</f>
        <v>0</v>
      </c>
      <c r="V8" s="181">
        <f>SUM(L8:O8)</f>
        <v>0</v>
      </c>
      <c r="W8" s="181">
        <f>SUM(P8:S8)</f>
        <v>0</v>
      </c>
      <c r="X8" s="179"/>
      <c r="Y8" s="179"/>
      <c r="Z8" s="179"/>
      <c r="AA8" s="179"/>
      <c r="AB8" s="179"/>
      <c r="AC8" s="179"/>
      <c r="AD8" s="179"/>
      <c r="AE8" s="179"/>
      <c r="AF8" s="179"/>
      <c r="AG8" s="179"/>
    </row>
    <row r="9" spans="1:33" x14ac:dyDescent="0.2">
      <c r="A9" s="182">
        <v>2</v>
      </c>
      <c r="B9" s="124" t="s">
        <v>328</v>
      </c>
      <c r="C9" s="183">
        <f>C10+C11</f>
        <v>0</v>
      </c>
      <c r="D9" s="183">
        <f t="shared" ref="D9:S9" si="0">D10+D11</f>
        <v>0</v>
      </c>
      <c r="E9" s="183">
        <f t="shared" si="0"/>
        <v>0</v>
      </c>
      <c r="F9" s="183">
        <f>F10+F11</f>
        <v>0</v>
      </c>
      <c r="G9" s="183">
        <f t="shared" si="0"/>
        <v>0</v>
      </c>
      <c r="H9" s="183">
        <f t="shared" si="0"/>
        <v>0</v>
      </c>
      <c r="I9" s="183">
        <f t="shared" si="0"/>
        <v>0</v>
      </c>
      <c r="J9" s="183">
        <f t="shared" si="0"/>
        <v>0</v>
      </c>
      <c r="K9" s="183">
        <f t="shared" si="0"/>
        <v>0</v>
      </c>
      <c r="L9" s="183">
        <f t="shared" si="0"/>
        <v>0</v>
      </c>
      <c r="M9" s="183">
        <f t="shared" si="0"/>
        <v>0</v>
      </c>
      <c r="N9" s="183">
        <f t="shared" si="0"/>
        <v>0</v>
      </c>
      <c r="O9" s="183">
        <f t="shared" si="0"/>
        <v>0</v>
      </c>
      <c r="P9" s="183">
        <f t="shared" si="0"/>
        <v>0</v>
      </c>
      <c r="Q9" s="183">
        <f t="shared" si="0"/>
        <v>0</v>
      </c>
      <c r="R9" s="183">
        <f t="shared" si="0"/>
        <v>0</v>
      </c>
      <c r="S9" s="183">
        <f t="shared" si="0"/>
        <v>0</v>
      </c>
      <c r="T9" s="181">
        <f t="shared" ref="T9:T14" si="1">SUM(D9:G9)</f>
        <v>0</v>
      </c>
      <c r="U9" s="181">
        <f t="shared" ref="U9:U14" si="2">SUM(H9:K9)</f>
        <v>0</v>
      </c>
      <c r="V9" s="181">
        <f t="shared" ref="V9:V14" si="3">SUM(L9:O9)</f>
        <v>0</v>
      </c>
      <c r="W9" s="181">
        <f t="shared" ref="W9:W14" si="4">SUM(P9:S9)</f>
        <v>0</v>
      </c>
      <c r="X9" s="183">
        <f t="shared" ref="X9:AG9" si="5">X10+X11</f>
        <v>0</v>
      </c>
      <c r="Y9" s="183">
        <f t="shared" si="5"/>
        <v>0</v>
      </c>
      <c r="Z9" s="183">
        <f t="shared" si="5"/>
        <v>0</v>
      </c>
      <c r="AA9" s="183">
        <f t="shared" si="5"/>
        <v>0</v>
      </c>
      <c r="AB9" s="183">
        <f t="shared" si="5"/>
        <v>0</v>
      </c>
      <c r="AC9" s="183">
        <f t="shared" si="5"/>
        <v>0</v>
      </c>
      <c r="AD9" s="183">
        <f t="shared" si="5"/>
        <v>0</v>
      </c>
      <c r="AE9" s="183">
        <f t="shared" si="5"/>
        <v>0</v>
      </c>
      <c r="AF9" s="183">
        <f t="shared" si="5"/>
        <v>0</v>
      </c>
      <c r="AG9" s="183">
        <f t="shared" si="5"/>
        <v>0</v>
      </c>
    </row>
    <row r="10" spans="1:33" x14ac:dyDescent="0.2">
      <c r="A10" s="182" t="s">
        <v>329</v>
      </c>
      <c r="B10" s="124" t="s">
        <v>330</v>
      </c>
      <c r="C10" s="179"/>
      <c r="D10" s="180"/>
      <c r="E10" s="180"/>
      <c r="F10" s="180"/>
      <c r="G10" s="180"/>
      <c r="H10" s="180"/>
      <c r="I10" s="180"/>
      <c r="J10" s="180"/>
      <c r="K10" s="180"/>
      <c r="L10" s="180"/>
      <c r="M10" s="180"/>
      <c r="N10" s="180"/>
      <c r="O10" s="180"/>
      <c r="P10" s="180"/>
      <c r="Q10" s="180"/>
      <c r="R10" s="180"/>
      <c r="S10" s="180"/>
      <c r="T10" s="181">
        <f t="shared" si="1"/>
        <v>0</v>
      </c>
      <c r="U10" s="181">
        <f t="shared" si="2"/>
        <v>0</v>
      </c>
      <c r="V10" s="181">
        <f t="shared" si="3"/>
        <v>0</v>
      </c>
      <c r="W10" s="181">
        <f t="shared" si="4"/>
        <v>0</v>
      </c>
      <c r="X10" s="181"/>
      <c r="Y10" s="181"/>
      <c r="Z10" s="181"/>
      <c r="AA10" s="181"/>
      <c r="AB10" s="181"/>
      <c r="AC10" s="181"/>
      <c r="AD10" s="181"/>
      <c r="AE10" s="181"/>
      <c r="AF10" s="181"/>
      <c r="AG10" s="181"/>
    </row>
    <row r="11" spans="1:33" x14ac:dyDescent="0.2">
      <c r="A11" s="182" t="s">
        <v>331</v>
      </c>
      <c r="B11" s="124" t="s">
        <v>332</v>
      </c>
      <c r="C11" s="179"/>
      <c r="D11" s="180"/>
      <c r="E11" s="180"/>
      <c r="F11" s="180"/>
      <c r="G11" s="180"/>
      <c r="H11" s="180"/>
      <c r="I11" s="180"/>
      <c r="J11" s="180"/>
      <c r="K11" s="180"/>
      <c r="L11" s="180"/>
      <c r="M11" s="180"/>
      <c r="N11" s="180"/>
      <c r="O11" s="180"/>
      <c r="P11" s="180"/>
      <c r="Q11" s="180"/>
      <c r="R11" s="180"/>
      <c r="S11" s="180"/>
      <c r="T11" s="181">
        <f t="shared" si="1"/>
        <v>0</v>
      </c>
      <c r="U11" s="181">
        <f t="shared" si="2"/>
        <v>0</v>
      </c>
      <c r="V11" s="181">
        <f t="shared" si="3"/>
        <v>0</v>
      </c>
      <c r="W11" s="181">
        <f t="shared" si="4"/>
        <v>0</v>
      </c>
      <c r="X11" s="179"/>
      <c r="Y11" s="179"/>
      <c r="Z11" s="179"/>
      <c r="AA11" s="179"/>
      <c r="AB11" s="179"/>
      <c r="AC11" s="179"/>
      <c r="AD11" s="179"/>
      <c r="AE11" s="179"/>
      <c r="AF11" s="179"/>
      <c r="AG11" s="179"/>
    </row>
    <row r="12" spans="1:33" x14ac:dyDescent="0.2">
      <c r="A12" s="182">
        <v>3</v>
      </c>
      <c r="B12" s="124" t="s">
        <v>333</v>
      </c>
      <c r="C12" s="179"/>
      <c r="D12" s="180"/>
      <c r="E12" s="180"/>
      <c r="F12" s="180"/>
      <c r="G12" s="180"/>
      <c r="H12" s="180"/>
      <c r="I12" s="180"/>
      <c r="J12" s="180"/>
      <c r="K12" s="180"/>
      <c r="L12" s="180"/>
      <c r="M12" s="180"/>
      <c r="N12" s="180"/>
      <c r="O12" s="180"/>
      <c r="P12" s="180"/>
      <c r="Q12" s="180"/>
      <c r="R12" s="180"/>
      <c r="S12" s="180"/>
      <c r="T12" s="181">
        <f t="shared" si="1"/>
        <v>0</v>
      </c>
      <c r="U12" s="181">
        <f t="shared" si="2"/>
        <v>0</v>
      </c>
      <c r="V12" s="181">
        <f t="shared" si="3"/>
        <v>0</v>
      </c>
      <c r="W12" s="181">
        <f t="shared" si="4"/>
        <v>0</v>
      </c>
      <c r="X12" s="179"/>
      <c r="Y12" s="179"/>
      <c r="Z12" s="179"/>
      <c r="AA12" s="179"/>
      <c r="AB12" s="179"/>
      <c r="AC12" s="179"/>
      <c r="AD12" s="179"/>
      <c r="AE12" s="179"/>
      <c r="AF12" s="179"/>
      <c r="AG12" s="179"/>
    </row>
    <row r="13" spans="1:33" x14ac:dyDescent="0.2">
      <c r="A13" s="182">
        <v>4</v>
      </c>
      <c r="B13" s="124" t="s">
        <v>334</v>
      </c>
      <c r="C13" s="179"/>
      <c r="D13" s="180"/>
      <c r="E13" s="180"/>
      <c r="F13" s="180"/>
      <c r="G13" s="180"/>
      <c r="H13" s="180"/>
      <c r="I13" s="180"/>
      <c r="J13" s="180"/>
      <c r="K13" s="180"/>
      <c r="L13" s="180"/>
      <c r="M13" s="180"/>
      <c r="N13" s="180"/>
      <c r="O13" s="180"/>
      <c r="P13" s="180"/>
      <c r="Q13" s="180"/>
      <c r="R13" s="180"/>
      <c r="S13" s="180"/>
      <c r="T13" s="181">
        <f t="shared" si="1"/>
        <v>0</v>
      </c>
      <c r="U13" s="181">
        <f t="shared" si="2"/>
        <v>0</v>
      </c>
      <c r="V13" s="181">
        <f t="shared" si="3"/>
        <v>0</v>
      </c>
      <c r="W13" s="181">
        <f t="shared" si="4"/>
        <v>0</v>
      </c>
      <c r="X13" s="181"/>
      <c r="Y13" s="181"/>
      <c r="Z13" s="181"/>
      <c r="AA13" s="181"/>
      <c r="AB13" s="181"/>
      <c r="AC13" s="181"/>
      <c r="AD13" s="181"/>
      <c r="AE13" s="181"/>
      <c r="AF13" s="181"/>
      <c r="AG13" s="181"/>
    </row>
    <row r="14" spans="1:33" x14ac:dyDescent="0.2">
      <c r="A14" s="520" t="s">
        <v>335</v>
      </c>
      <c r="B14" s="520"/>
      <c r="C14" s="184">
        <f>C8+C9+C12+C13</f>
        <v>0</v>
      </c>
      <c r="D14" s="185">
        <f t="shared" ref="D14:AG14" si="6">D8+D9+D12+D13</f>
        <v>0</v>
      </c>
      <c r="E14" s="185">
        <f t="shared" si="6"/>
        <v>0</v>
      </c>
      <c r="F14" s="185">
        <f t="shared" si="6"/>
        <v>0</v>
      </c>
      <c r="G14" s="185">
        <f t="shared" si="6"/>
        <v>0</v>
      </c>
      <c r="H14" s="185">
        <f t="shared" si="6"/>
        <v>0</v>
      </c>
      <c r="I14" s="185">
        <f t="shared" si="6"/>
        <v>0</v>
      </c>
      <c r="J14" s="185">
        <f t="shared" si="6"/>
        <v>0</v>
      </c>
      <c r="K14" s="185">
        <f t="shared" si="6"/>
        <v>0</v>
      </c>
      <c r="L14" s="185">
        <f t="shared" si="6"/>
        <v>0</v>
      </c>
      <c r="M14" s="185">
        <f t="shared" si="6"/>
        <v>0</v>
      </c>
      <c r="N14" s="185">
        <f t="shared" si="6"/>
        <v>0</v>
      </c>
      <c r="O14" s="185">
        <f t="shared" si="6"/>
        <v>0</v>
      </c>
      <c r="P14" s="185">
        <f t="shared" si="6"/>
        <v>0</v>
      </c>
      <c r="Q14" s="185">
        <f t="shared" si="6"/>
        <v>0</v>
      </c>
      <c r="R14" s="185">
        <f t="shared" si="6"/>
        <v>0</v>
      </c>
      <c r="S14" s="185">
        <f t="shared" si="6"/>
        <v>0</v>
      </c>
      <c r="T14" s="181">
        <f t="shared" si="1"/>
        <v>0</v>
      </c>
      <c r="U14" s="181">
        <f t="shared" si="2"/>
        <v>0</v>
      </c>
      <c r="V14" s="181">
        <f t="shared" si="3"/>
        <v>0</v>
      </c>
      <c r="W14" s="181">
        <f t="shared" si="4"/>
        <v>0</v>
      </c>
      <c r="X14" s="184">
        <f t="shared" si="6"/>
        <v>0</v>
      </c>
      <c r="Y14" s="184">
        <f t="shared" si="6"/>
        <v>0</v>
      </c>
      <c r="Z14" s="184">
        <f t="shared" si="6"/>
        <v>0</v>
      </c>
      <c r="AA14" s="184">
        <f t="shared" si="6"/>
        <v>0</v>
      </c>
      <c r="AB14" s="184">
        <f t="shared" si="6"/>
        <v>0</v>
      </c>
      <c r="AC14" s="184">
        <f t="shared" si="6"/>
        <v>0</v>
      </c>
      <c r="AD14" s="184">
        <f t="shared" si="6"/>
        <v>0</v>
      </c>
      <c r="AE14" s="184">
        <f t="shared" si="6"/>
        <v>0</v>
      </c>
      <c r="AF14" s="184">
        <f t="shared" si="6"/>
        <v>0</v>
      </c>
      <c r="AG14" s="184">
        <f t="shared" si="6"/>
        <v>0</v>
      </c>
    </row>
    <row r="15" spans="1:33" x14ac:dyDescent="0.2">
      <c r="A15" s="173"/>
      <c r="B15" s="85" t="s">
        <v>336</v>
      </c>
      <c r="C15" s="184"/>
      <c r="D15" s="185"/>
      <c r="E15" s="185"/>
      <c r="F15" s="185"/>
      <c r="G15" s="185"/>
      <c r="H15" s="185"/>
      <c r="I15" s="185"/>
      <c r="J15" s="185"/>
      <c r="K15" s="185"/>
      <c r="L15" s="185"/>
      <c r="M15" s="185"/>
      <c r="N15" s="185"/>
      <c r="O15" s="185"/>
      <c r="P15" s="185"/>
      <c r="Q15" s="185"/>
      <c r="R15" s="185"/>
      <c r="S15" s="185"/>
      <c r="T15" s="184"/>
      <c r="U15" s="184"/>
      <c r="V15" s="184"/>
      <c r="W15" s="184"/>
      <c r="X15" s="184"/>
      <c r="Y15" s="184"/>
      <c r="Z15" s="184"/>
      <c r="AA15" s="184"/>
      <c r="AB15" s="184"/>
      <c r="AC15" s="184"/>
      <c r="AD15" s="184"/>
      <c r="AE15" s="184"/>
      <c r="AF15" s="184"/>
      <c r="AG15" s="184"/>
    </row>
    <row r="16" spans="1:33" x14ac:dyDescent="0.2">
      <c r="A16" s="182">
        <v>5</v>
      </c>
      <c r="B16" s="124" t="s">
        <v>337</v>
      </c>
      <c r="C16" s="183">
        <f>C17+C18</f>
        <v>0</v>
      </c>
      <c r="D16" s="183">
        <f t="shared" ref="D16:S16" si="7">D17+D18</f>
        <v>0</v>
      </c>
      <c r="E16" s="183">
        <f t="shared" si="7"/>
        <v>0</v>
      </c>
      <c r="F16" s="183">
        <f t="shared" si="7"/>
        <v>0</v>
      </c>
      <c r="G16" s="183">
        <f t="shared" si="7"/>
        <v>0</v>
      </c>
      <c r="H16" s="183">
        <f t="shared" si="7"/>
        <v>0</v>
      </c>
      <c r="I16" s="183">
        <f t="shared" si="7"/>
        <v>0</v>
      </c>
      <c r="J16" s="183">
        <f t="shared" si="7"/>
        <v>0</v>
      </c>
      <c r="K16" s="183">
        <f t="shared" si="7"/>
        <v>0</v>
      </c>
      <c r="L16" s="183">
        <f t="shared" si="7"/>
        <v>0</v>
      </c>
      <c r="M16" s="183">
        <f t="shared" si="7"/>
        <v>0</v>
      </c>
      <c r="N16" s="183">
        <f t="shared" si="7"/>
        <v>0</v>
      </c>
      <c r="O16" s="183">
        <f t="shared" si="7"/>
        <v>0</v>
      </c>
      <c r="P16" s="183">
        <f t="shared" si="7"/>
        <v>0</v>
      </c>
      <c r="Q16" s="183">
        <f t="shared" si="7"/>
        <v>0</v>
      </c>
      <c r="R16" s="183">
        <f t="shared" si="7"/>
        <v>0</v>
      </c>
      <c r="S16" s="183">
        <f t="shared" si="7"/>
        <v>0</v>
      </c>
      <c r="T16" s="181">
        <f t="shared" ref="T16:T22" si="8">SUM(D16:G16)</f>
        <v>0</v>
      </c>
      <c r="U16" s="181">
        <f t="shared" ref="U16:U22" si="9">SUM(H16:K16)</f>
        <v>0</v>
      </c>
      <c r="V16" s="181">
        <f t="shared" ref="V16:V22" si="10">SUM(L16:O16)</f>
        <v>0</v>
      </c>
      <c r="W16" s="181">
        <f t="shared" ref="W16:W22" si="11">SUM(P16:S16)</f>
        <v>0</v>
      </c>
      <c r="X16" s="183">
        <f>X17+X18</f>
        <v>0</v>
      </c>
      <c r="Y16" s="183">
        <f t="shared" ref="Y16:AG16" si="12">Y17+Y18</f>
        <v>0</v>
      </c>
      <c r="Z16" s="183">
        <f t="shared" si="12"/>
        <v>0</v>
      </c>
      <c r="AA16" s="183">
        <f t="shared" si="12"/>
        <v>0</v>
      </c>
      <c r="AB16" s="183">
        <f t="shared" si="12"/>
        <v>0</v>
      </c>
      <c r="AC16" s="183">
        <f t="shared" si="12"/>
        <v>0</v>
      </c>
      <c r="AD16" s="183">
        <f t="shared" si="12"/>
        <v>0</v>
      </c>
      <c r="AE16" s="183">
        <f t="shared" si="12"/>
        <v>0</v>
      </c>
      <c r="AF16" s="183">
        <f t="shared" si="12"/>
        <v>0</v>
      </c>
      <c r="AG16" s="183">
        <f t="shared" si="12"/>
        <v>0</v>
      </c>
    </row>
    <row r="17" spans="1:33" ht="15" customHeight="1" x14ac:dyDescent="0.2">
      <c r="A17" s="182">
        <v>5.0999999999999996</v>
      </c>
      <c r="B17" s="186" t="s">
        <v>338</v>
      </c>
      <c r="C17" s="179"/>
      <c r="D17" s="180"/>
      <c r="E17" s="180"/>
      <c r="F17" s="180"/>
      <c r="G17" s="180"/>
      <c r="H17" s="180"/>
      <c r="I17" s="180"/>
      <c r="J17" s="180"/>
      <c r="K17" s="180"/>
      <c r="L17" s="180"/>
      <c r="M17" s="180"/>
      <c r="N17" s="180"/>
      <c r="O17" s="180"/>
      <c r="P17" s="180"/>
      <c r="Q17" s="180"/>
      <c r="R17" s="180"/>
      <c r="S17" s="180"/>
      <c r="T17" s="181">
        <f t="shared" si="8"/>
        <v>0</v>
      </c>
      <c r="U17" s="181">
        <f t="shared" si="9"/>
        <v>0</v>
      </c>
      <c r="V17" s="181">
        <f t="shared" si="10"/>
        <v>0</v>
      </c>
      <c r="W17" s="181">
        <f t="shared" si="11"/>
        <v>0</v>
      </c>
      <c r="X17" s="179"/>
      <c r="Y17" s="179"/>
      <c r="Z17" s="179"/>
      <c r="AA17" s="179"/>
      <c r="AB17" s="179"/>
      <c r="AC17" s="179"/>
      <c r="AD17" s="179"/>
      <c r="AE17" s="179"/>
      <c r="AF17" s="179"/>
      <c r="AG17" s="179"/>
    </row>
    <row r="18" spans="1:33" ht="15" customHeight="1" x14ac:dyDescent="0.2">
      <c r="A18" s="182">
        <v>5.2</v>
      </c>
      <c r="B18" s="186" t="s">
        <v>339</v>
      </c>
      <c r="C18" s="179"/>
      <c r="D18" s="180"/>
      <c r="E18" s="180"/>
      <c r="F18" s="180"/>
      <c r="G18" s="180"/>
      <c r="H18" s="180"/>
      <c r="I18" s="180"/>
      <c r="J18" s="180"/>
      <c r="K18" s="180"/>
      <c r="L18" s="180"/>
      <c r="M18" s="180"/>
      <c r="N18" s="180"/>
      <c r="O18" s="180"/>
      <c r="P18" s="180"/>
      <c r="Q18" s="180"/>
      <c r="R18" s="180"/>
      <c r="S18" s="180"/>
      <c r="T18" s="181">
        <f t="shared" si="8"/>
        <v>0</v>
      </c>
      <c r="U18" s="181">
        <f t="shared" si="9"/>
        <v>0</v>
      </c>
      <c r="V18" s="181">
        <f t="shared" si="10"/>
        <v>0</v>
      </c>
      <c r="W18" s="181">
        <f t="shared" si="11"/>
        <v>0</v>
      </c>
      <c r="X18" s="179"/>
      <c r="Y18" s="179"/>
      <c r="Z18" s="179"/>
      <c r="AA18" s="179"/>
      <c r="AB18" s="179"/>
      <c r="AC18" s="179"/>
      <c r="AD18" s="179"/>
      <c r="AE18" s="179"/>
      <c r="AF18" s="179"/>
      <c r="AG18" s="179"/>
    </row>
    <row r="19" spans="1:33" ht="15" customHeight="1" x14ac:dyDescent="0.2">
      <c r="A19" s="182">
        <v>6</v>
      </c>
      <c r="B19" s="186" t="s">
        <v>340</v>
      </c>
      <c r="C19" s="179"/>
      <c r="D19" s="180"/>
      <c r="E19" s="180"/>
      <c r="F19" s="180"/>
      <c r="G19" s="180"/>
      <c r="H19" s="180"/>
      <c r="I19" s="180"/>
      <c r="J19" s="180"/>
      <c r="K19" s="180"/>
      <c r="L19" s="180"/>
      <c r="M19" s="180"/>
      <c r="N19" s="180"/>
      <c r="O19" s="180"/>
      <c r="P19" s="180"/>
      <c r="Q19" s="180"/>
      <c r="R19" s="180"/>
      <c r="S19" s="180"/>
      <c r="T19" s="181">
        <f t="shared" si="8"/>
        <v>0</v>
      </c>
      <c r="U19" s="181">
        <f t="shared" si="9"/>
        <v>0</v>
      </c>
      <c r="V19" s="181">
        <f t="shared" si="10"/>
        <v>0</v>
      </c>
      <c r="W19" s="181">
        <f t="shared" si="11"/>
        <v>0</v>
      </c>
      <c r="X19" s="179"/>
      <c r="Y19" s="179"/>
      <c r="Z19" s="179"/>
      <c r="AA19" s="179"/>
      <c r="AB19" s="179"/>
      <c r="AC19" s="179"/>
      <c r="AD19" s="179"/>
      <c r="AE19" s="179"/>
      <c r="AF19" s="179"/>
      <c r="AG19" s="179"/>
    </row>
    <row r="20" spans="1:33" x14ac:dyDescent="0.2">
      <c r="A20" s="182">
        <v>7</v>
      </c>
      <c r="B20" s="187" t="s">
        <v>341</v>
      </c>
      <c r="C20" s="179"/>
      <c r="D20" s="180"/>
      <c r="E20" s="180"/>
      <c r="F20" s="180"/>
      <c r="G20" s="180"/>
      <c r="H20" s="180"/>
      <c r="I20" s="180"/>
      <c r="J20" s="180"/>
      <c r="K20" s="180"/>
      <c r="L20" s="180"/>
      <c r="M20" s="180"/>
      <c r="N20" s="180"/>
      <c r="O20" s="180"/>
      <c r="P20" s="180"/>
      <c r="Q20" s="180"/>
      <c r="R20" s="180"/>
      <c r="S20" s="180"/>
      <c r="T20" s="181">
        <f t="shared" si="8"/>
        <v>0</v>
      </c>
      <c r="U20" s="181">
        <f t="shared" si="9"/>
        <v>0</v>
      </c>
      <c r="V20" s="181">
        <f t="shared" si="10"/>
        <v>0</v>
      </c>
      <c r="W20" s="181">
        <f t="shared" si="11"/>
        <v>0</v>
      </c>
      <c r="X20" s="179"/>
      <c r="Y20" s="179"/>
      <c r="Z20" s="179"/>
      <c r="AA20" s="179"/>
      <c r="AB20" s="179"/>
      <c r="AC20" s="179"/>
      <c r="AD20" s="179"/>
      <c r="AE20" s="179"/>
      <c r="AF20" s="179"/>
      <c r="AG20" s="179"/>
    </row>
    <row r="21" spans="1:33" s="189" customFormat="1" x14ac:dyDescent="0.2">
      <c r="A21" s="520" t="s">
        <v>342</v>
      </c>
      <c r="B21" s="520"/>
      <c r="C21" s="184">
        <f>C16+C20+C19</f>
        <v>0</v>
      </c>
      <c r="D21" s="184">
        <f t="shared" ref="D21:S21" si="13">D16+D20+D19</f>
        <v>0</v>
      </c>
      <c r="E21" s="184">
        <f t="shared" si="13"/>
        <v>0</v>
      </c>
      <c r="F21" s="184">
        <f t="shared" si="13"/>
        <v>0</v>
      </c>
      <c r="G21" s="184">
        <f t="shared" si="13"/>
        <v>0</v>
      </c>
      <c r="H21" s="184">
        <f t="shared" si="13"/>
        <v>0</v>
      </c>
      <c r="I21" s="184">
        <f t="shared" si="13"/>
        <v>0</v>
      </c>
      <c r="J21" s="184">
        <f t="shared" si="13"/>
        <v>0</v>
      </c>
      <c r="K21" s="184">
        <f t="shared" si="13"/>
        <v>0</v>
      </c>
      <c r="L21" s="184">
        <f t="shared" si="13"/>
        <v>0</v>
      </c>
      <c r="M21" s="184">
        <f t="shared" si="13"/>
        <v>0</v>
      </c>
      <c r="N21" s="184">
        <f t="shared" si="13"/>
        <v>0</v>
      </c>
      <c r="O21" s="184">
        <f t="shared" si="13"/>
        <v>0</v>
      </c>
      <c r="P21" s="184">
        <f t="shared" si="13"/>
        <v>0</v>
      </c>
      <c r="Q21" s="184">
        <f t="shared" si="13"/>
        <v>0</v>
      </c>
      <c r="R21" s="184">
        <f t="shared" si="13"/>
        <v>0</v>
      </c>
      <c r="S21" s="184">
        <f t="shared" si="13"/>
        <v>0</v>
      </c>
      <c r="T21" s="188">
        <f t="shared" si="8"/>
        <v>0</v>
      </c>
      <c r="U21" s="188">
        <f t="shared" si="9"/>
        <v>0</v>
      </c>
      <c r="V21" s="188">
        <f t="shared" si="10"/>
        <v>0</v>
      </c>
      <c r="W21" s="188">
        <f t="shared" si="11"/>
        <v>0</v>
      </c>
      <c r="X21" s="184">
        <f t="shared" ref="X21:AG21" si="14">X16+X20+X19</f>
        <v>0</v>
      </c>
      <c r="Y21" s="184">
        <f t="shared" si="14"/>
        <v>0</v>
      </c>
      <c r="Z21" s="184">
        <f t="shared" si="14"/>
        <v>0</v>
      </c>
      <c r="AA21" s="184">
        <f t="shared" si="14"/>
        <v>0</v>
      </c>
      <c r="AB21" s="184">
        <f t="shared" si="14"/>
        <v>0</v>
      </c>
      <c r="AC21" s="184">
        <f t="shared" si="14"/>
        <v>0</v>
      </c>
      <c r="AD21" s="184">
        <f t="shared" si="14"/>
        <v>0</v>
      </c>
      <c r="AE21" s="184">
        <f t="shared" si="14"/>
        <v>0</v>
      </c>
      <c r="AF21" s="184">
        <f t="shared" si="14"/>
        <v>0</v>
      </c>
      <c r="AG21" s="184">
        <f t="shared" si="14"/>
        <v>0</v>
      </c>
    </row>
    <row r="22" spans="1:33" s="189" customFormat="1" x14ac:dyDescent="0.2">
      <c r="A22" s="520" t="s">
        <v>343</v>
      </c>
      <c r="B22" s="520"/>
      <c r="C22" s="184">
        <f>C14-C21</f>
        <v>0</v>
      </c>
      <c r="D22" s="185">
        <f t="shared" ref="D22:S22" si="15">D14-D21</f>
        <v>0</v>
      </c>
      <c r="E22" s="185">
        <f t="shared" si="15"/>
        <v>0</v>
      </c>
      <c r="F22" s="185">
        <f t="shared" si="15"/>
        <v>0</v>
      </c>
      <c r="G22" s="185">
        <f t="shared" si="15"/>
        <v>0</v>
      </c>
      <c r="H22" s="185">
        <f t="shared" si="15"/>
        <v>0</v>
      </c>
      <c r="I22" s="185">
        <f t="shared" si="15"/>
        <v>0</v>
      </c>
      <c r="J22" s="185">
        <f t="shared" si="15"/>
        <v>0</v>
      </c>
      <c r="K22" s="185">
        <f t="shared" si="15"/>
        <v>0</v>
      </c>
      <c r="L22" s="185">
        <f t="shared" si="15"/>
        <v>0</v>
      </c>
      <c r="M22" s="185">
        <f t="shared" si="15"/>
        <v>0</v>
      </c>
      <c r="N22" s="185">
        <f t="shared" si="15"/>
        <v>0</v>
      </c>
      <c r="O22" s="185">
        <f t="shared" si="15"/>
        <v>0</v>
      </c>
      <c r="P22" s="185">
        <f t="shared" si="15"/>
        <v>0</v>
      </c>
      <c r="Q22" s="185">
        <f t="shared" si="15"/>
        <v>0</v>
      </c>
      <c r="R22" s="185">
        <f t="shared" si="15"/>
        <v>0</v>
      </c>
      <c r="S22" s="185">
        <f t="shared" si="15"/>
        <v>0</v>
      </c>
      <c r="T22" s="188">
        <f t="shared" si="8"/>
        <v>0</v>
      </c>
      <c r="U22" s="188">
        <f t="shared" si="9"/>
        <v>0</v>
      </c>
      <c r="V22" s="188">
        <f t="shared" si="10"/>
        <v>0</v>
      </c>
      <c r="W22" s="188">
        <f t="shared" si="11"/>
        <v>0</v>
      </c>
      <c r="X22" s="184">
        <f t="shared" ref="X22:AG22" si="16">X14-X21</f>
        <v>0</v>
      </c>
      <c r="Y22" s="184">
        <f t="shared" si="16"/>
        <v>0</v>
      </c>
      <c r="Z22" s="184">
        <f t="shared" si="16"/>
        <v>0</v>
      </c>
      <c r="AA22" s="184">
        <f t="shared" si="16"/>
        <v>0</v>
      </c>
      <c r="AB22" s="184">
        <f t="shared" si="16"/>
        <v>0</v>
      </c>
      <c r="AC22" s="184">
        <f t="shared" si="16"/>
        <v>0</v>
      </c>
      <c r="AD22" s="184">
        <f t="shared" si="16"/>
        <v>0</v>
      </c>
      <c r="AE22" s="184">
        <f t="shared" si="16"/>
        <v>0</v>
      </c>
      <c r="AF22" s="184">
        <f t="shared" si="16"/>
        <v>0</v>
      </c>
      <c r="AG22" s="184">
        <f t="shared" si="16"/>
        <v>0</v>
      </c>
    </row>
    <row r="23" spans="1:33" x14ac:dyDescent="0.2">
      <c r="A23" s="521" t="s">
        <v>344</v>
      </c>
      <c r="B23" s="522"/>
      <c r="C23" s="522"/>
      <c r="D23" s="522"/>
      <c r="E23" s="522"/>
      <c r="F23" s="522"/>
      <c r="G23" s="522"/>
      <c r="H23" s="522"/>
      <c r="I23" s="522"/>
      <c r="J23" s="522"/>
      <c r="K23" s="522"/>
      <c r="L23" s="522"/>
      <c r="M23" s="522"/>
      <c r="N23" s="522"/>
      <c r="O23" s="522"/>
      <c r="P23" s="522"/>
      <c r="Q23" s="522"/>
      <c r="R23" s="522"/>
      <c r="S23" s="190"/>
      <c r="T23" s="191"/>
      <c r="U23" s="191"/>
      <c r="V23" s="191"/>
      <c r="W23" s="191"/>
      <c r="X23" s="191"/>
      <c r="Y23" s="191"/>
      <c r="Z23" s="191"/>
      <c r="AA23" s="191"/>
      <c r="AB23" s="191"/>
      <c r="AC23" s="191"/>
      <c r="AD23" s="191"/>
      <c r="AE23" s="191"/>
      <c r="AF23" s="191"/>
      <c r="AG23" s="192"/>
    </row>
    <row r="24" spans="1:33" x14ac:dyDescent="0.2">
      <c r="A24" s="173"/>
      <c r="B24" s="85" t="s">
        <v>345</v>
      </c>
      <c r="C24" s="84"/>
      <c r="D24" s="174"/>
      <c r="E24" s="174"/>
      <c r="F24" s="174"/>
      <c r="G24" s="174"/>
      <c r="H24" s="174"/>
      <c r="I24" s="174"/>
      <c r="J24" s="174"/>
      <c r="K24" s="174"/>
      <c r="L24" s="174"/>
      <c r="M24" s="174"/>
      <c r="N24" s="174"/>
      <c r="O24" s="174"/>
      <c r="P24" s="174"/>
      <c r="Q24" s="174"/>
      <c r="R24" s="174"/>
      <c r="S24" s="185"/>
      <c r="T24" s="181">
        <f t="shared" ref="T24:T33" si="17">SUM(D24:G24)</f>
        <v>0</v>
      </c>
      <c r="U24" s="181">
        <f t="shared" ref="U24:U33" si="18">SUM(H24:K24)</f>
        <v>0</v>
      </c>
      <c r="V24" s="181">
        <f t="shared" ref="V24:V33" si="19">SUM(L24:O24)</f>
        <v>0</v>
      </c>
      <c r="W24" s="181">
        <f t="shared" ref="W24:W33" si="20">SUM(P24:S24)</f>
        <v>0</v>
      </c>
      <c r="X24" s="184"/>
      <c r="Y24" s="184"/>
      <c r="Z24" s="184"/>
      <c r="AA24" s="184"/>
      <c r="AB24" s="184"/>
      <c r="AC24" s="184"/>
      <c r="AD24" s="184"/>
      <c r="AE24" s="184"/>
      <c r="AF24" s="184"/>
      <c r="AG24" s="184"/>
    </row>
    <row r="25" spans="1:33" x14ac:dyDescent="0.2">
      <c r="A25" s="182">
        <v>8</v>
      </c>
      <c r="B25" s="124" t="s">
        <v>346</v>
      </c>
      <c r="C25" s="179"/>
      <c r="D25" s="180"/>
      <c r="E25" s="180"/>
      <c r="F25" s="180"/>
      <c r="G25" s="180"/>
      <c r="H25" s="180"/>
      <c r="I25" s="180"/>
      <c r="J25" s="180"/>
      <c r="K25" s="180"/>
      <c r="L25" s="180"/>
      <c r="M25" s="180"/>
      <c r="N25" s="180"/>
      <c r="O25" s="180"/>
      <c r="P25" s="180"/>
      <c r="Q25" s="180"/>
      <c r="R25" s="180"/>
      <c r="S25" s="180"/>
      <c r="T25" s="181">
        <f t="shared" si="17"/>
        <v>0</v>
      </c>
      <c r="U25" s="181">
        <f t="shared" si="18"/>
        <v>0</v>
      </c>
      <c r="V25" s="181">
        <f t="shared" si="19"/>
        <v>0</v>
      </c>
      <c r="W25" s="181">
        <f t="shared" si="20"/>
        <v>0</v>
      </c>
      <c r="X25" s="179"/>
      <c r="Y25" s="179"/>
      <c r="Z25" s="179"/>
      <c r="AA25" s="179"/>
      <c r="AB25" s="179"/>
      <c r="AC25" s="179"/>
      <c r="AD25" s="179"/>
      <c r="AE25" s="179"/>
      <c r="AF25" s="179"/>
      <c r="AG25" s="179"/>
    </row>
    <row r="26" spans="1:33" x14ac:dyDescent="0.2">
      <c r="A26" s="520" t="s">
        <v>347</v>
      </c>
      <c r="B26" s="520"/>
      <c r="C26" s="84"/>
      <c r="D26" s="174"/>
      <c r="E26" s="174"/>
      <c r="F26" s="174"/>
      <c r="G26" s="174"/>
      <c r="H26" s="174"/>
      <c r="I26" s="174"/>
      <c r="J26" s="174"/>
      <c r="K26" s="174"/>
      <c r="L26" s="174"/>
      <c r="M26" s="174"/>
      <c r="N26" s="174"/>
      <c r="O26" s="174"/>
      <c r="P26" s="174"/>
      <c r="Q26" s="174"/>
      <c r="R26" s="174"/>
      <c r="S26" s="185"/>
      <c r="T26" s="181">
        <f t="shared" si="17"/>
        <v>0</v>
      </c>
      <c r="U26" s="181">
        <f t="shared" si="18"/>
        <v>0</v>
      </c>
      <c r="V26" s="181">
        <f t="shared" si="19"/>
        <v>0</v>
      </c>
      <c r="W26" s="181">
        <f t="shared" si="20"/>
        <v>0</v>
      </c>
      <c r="X26" s="184"/>
      <c r="Y26" s="184"/>
      <c r="Z26" s="184"/>
      <c r="AA26" s="184"/>
      <c r="AB26" s="184"/>
      <c r="AC26" s="184"/>
      <c r="AD26" s="184"/>
      <c r="AE26" s="184"/>
      <c r="AF26" s="184"/>
      <c r="AG26" s="184"/>
    </row>
    <row r="27" spans="1:33" x14ac:dyDescent="0.2">
      <c r="A27" s="173"/>
      <c r="B27" s="85" t="s">
        <v>348</v>
      </c>
      <c r="C27" s="84"/>
      <c r="D27" s="174"/>
      <c r="E27" s="174"/>
      <c r="F27" s="174"/>
      <c r="G27" s="174"/>
      <c r="H27" s="174"/>
      <c r="I27" s="174"/>
      <c r="J27" s="174"/>
      <c r="K27" s="174"/>
      <c r="L27" s="174"/>
      <c r="M27" s="174"/>
      <c r="N27" s="174"/>
      <c r="O27" s="174"/>
      <c r="P27" s="174"/>
      <c r="Q27" s="174"/>
      <c r="R27" s="174"/>
      <c r="S27" s="185"/>
      <c r="T27" s="181">
        <f t="shared" si="17"/>
        <v>0</v>
      </c>
      <c r="U27" s="181">
        <f t="shared" si="18"/>
        <v>0</v>
      </c>
      <c r="V27" s="181">
        <f t="shared" si="19"/>
        <v>0</v>
      </c>
      <c r="W27" s="181">
        <f t="shared" si="20"/>
        <v>0</v>
      </c>
      <c r="X27" s="184"/>
      <c r="Y27" s="184"/>
      <c r="Z27" s="184"/>
      <c r="AA27" s="184"/>
      <c r="AB27" s="184"/>
      <c r="AC27" s="184"/>
      <c r="AD27" s="184"/>
      <c r="AE27" s="184"/>
      <c r="AF27" s="184"/>
      <c r="AG27" s="184"/>
    </row>
    <row r="28" spans="1:33" ht="13.5" customHeight="1" x14ac:dyDescent="0.2">
      <c r="A28" s="182">
        <v>9</v>
      </c>
      <c r="B28" s="124" t="s">
        <v>349</v>
      </c>
      <c r="C28" s="179"/>
      <c r="D28" s="180"/>
      <c r="E28" s="180"/>
      <c r="F28" s="180"/>
      <c r="G28" s="180"/>
      <c r="H28" s="180"/>
      <c r="I28" s="180"/>
      <c r="J28" s="180"/>
      <c r="K28" s="180"/>
      <c r="L28" s="180"/>
      <c r="M28" s="180"/>
      <c r="N28" s="180"/>
      <c r="O28" s="180"/>
      <c r="P28" s="180"/>
      <c r="Q28" s="180"/>
      <c r="R28" s="180"/>
      <c r="S28" s="180"/>
      <c r="T28" s="181">
        <f t="shared" si="17"/>
        <v>0</v>
      </c>
      <c r="U28" s="181">
        <f t="shared" si="18"/>
        <v>0</v>
      </c>
      <c r="V28" s="181">
        <f t="shared" si="19"/>
        <v>0</v>
      </c>
      <c r="W28" s="181">
        <f t="shared" si="20"/>
        <v>0</v>
      </c>
      <c r="X28" s="179"/>
      <c r="Y28" s="179"/>
      <c r="Z28" s="179"/>
      <c r="AA28" s="179"/>
      <c r="AB28" s="179"/>
      <c r="AC28" s="179"/>
      <c r="AD28" s="179"/>
      <c r="AE28" s="179"/>
      <c r="AF28" s="179"/>
      <c r="AG28" s="179"/>
    </row>
    <row r="29" spans="1:33" ht="13.5" customHeight="1" x14ac:dyDescent="0.2">
      <c r="A29" s="182">
        <v>10</v>
      </c>
      <c r="B29" s="124" t="s">
        <v>350</v>
      </c>
      <c r="C29" s="179"/>
      <c r="D29" s="180"/>
      <c r="E29" s="180"/>
      <c r="F29" s="180"/>
      <c r="G29" s="180"/>
      <c r="H29" s="180"/>
      <c r="I29" s="180"/>
      <c r="J29" s="180"/>
      <c r="K29" s="180"/>
      <c r="L29" s="180"/>
      <c r="M29" s="180"/>
      <c r="N29" s="180"/>
      <c r="O29" s="180"/>
      <c r="P29" s="180"/>
      <c r="Q29" s="180"/>
      <c r="R29" s="180"/>
      <c r="S29" s="180"/>
      <c r="T29" s="181">
        <f t="shared" si="17"/>
        <v>0</v>
      </c>
      <c r="U29" s="181">
        <f t="shared" si="18"/>
        <v>0</v>
      </c>
      <c r="V29" s="181">
        <f t="shared" si="19"/>
        <v>0</v>
      </c>
      <c r="W29" s="181">
        <f t="shared" si="20"/>
        <v>0</v>
      </c>
      <c r="X29" s="179"/>
      <c r="Y29" s="179"/>
      <c r="Z29" s="179"/>
      <c r="AA29" s="179"/>
      <c r="AB29" s="179"/>
      <c r="AC29" s="179"/>
      <c r="AD29" s="179"/>
      <c r="AE29" s="179"/>
      <c r="AF29" s="179"/>
      <c r="AG29" s="179"/>
    </row>
    <row r="30" spans="1:33" ht="13.5" customHeight="1" x14ac:dyDescent="0.2">
      <c r="A30" s="182">
        <v>11</v>
      </c>
      <c r="B30" s="124" t="s">
        <v>351</v>
      </c>
      <c r="C30" s="179"/>
      <c r="D30" s="180"/>
      <c r="E30" s="180"/>
      <c r="F30" s="180"/>
      <c r="G30" s="180"/>
      <c r="H30" s="180"/>
      <c r="I30" s="180"/>
      <c r="J30" s="180"/>
      <c r="K30" s="180"/>
      <c r="L30" s="180"/>
      <c r="M30" s="180"/>
      <c r="N30" s="180"/>
      <c r="O30" s="180"/>
      <c r="P30" s="180"/>
      <c r="Q30" s="180"/>
      <c r="R30" s="180"/>
      <c r="S30" s="180"/>
      <c r="T30" s="181">
        <f t="shared" si="17"/>
        <v>0</v>
      </c>
      <c r="U30" s="181">
        <f t="shared" si="18"/>
        <v>0</v>
      </c>
      <c r="V30" s="181">
        <f t="shared" si="19"/>
        <v>0</v>
      </c>
      <c r="W30" s="181">
        <f t="shared" si="20"/>
        <v>0</v>
      </c>
      <c r="X30" s="179"/>
      <c r="Y30" s="179"/>
      <c r="Z30" s="179"/>
      <c r="AA30" s="179"/>
      <c r="AB30" s="179"/>
      <c r="AC30" s="179"/>
      <c r="AD30" s="179"/>
      <c r="AE30" s="179"/>
      <c r="AF30" s="179"/>
      <c r="AG30" s="181"/>
    </row>
    <row r="31" spans="1:33" x14ac:dyDescent="0.2">
      <c r="A31" s="520" t="s">
        <v>352</v>
      </c>
      <c r="B31" s="520"/>
      <c r="C31" s="184">
        <f>SUM(C28:C30)</f>
        <v>0</v>
      </c>
      <c r="D31" s="185">
        <f>SUM(D28:D30)</f>
        <v>0</v>
      </c>
      <c r="E31" s="185">
        <f t="shared" ref="E31:AG31" si="21">SUM(E28:E30)</f>
        <v>0</v>
      </c>
      <c r="F31" s="185">
        <f t="shared" si="21"/>
        <v>0</v>
      </c>
      <c r="G31" s="185">
        <f t="shared" si="21"/>
        <v>0</v>
      </c>
      <c r="H31" s="185">
        <f t="shared" si="21"/>
        <v>0</v>
      </c>
      <c r="I31" s="185">
        <f t="shared" si="21"/>
        <v>0</v>
      </c>
      <c r="J31" s="185">
        <f t="shared" si="21"/>
        <v>0</v>
      </c>
      <c r="K31" s="185">
        <f t="shared" si="21"/>
        <v>0</v>
      </c>
      <c r="L31" s="185">
        <f t="shared" si="21"/>
        <v>0</v>
      </c>
      <c r="M31" s="185">
        <f t="shared" si="21"/>
        <v>0</v>
      </c>
      <c r="N31" s="185">
        <f t="shared" si="21"/>
        <v>0</v>
      </c>
      <c r="O31" s="185">
        <f t="shared" si="21"/>
        <v>0</v>
      </c>
      <c r="P31" s="185">
        <f t="shared" si="21"/>
        <v>0</v>
      </c>
      <c r="Q31" s="185">
        <f t="shared" si="21"/>
        <v>0</v>
      </c>
      <c r="R31" s="185">
        <f t="shared" si="21"/>
        <v>0</v>
      </c>
      <c r="S31" s="185">
        <f t="shared" si="21"/>
        <v>0</v>
      </c>
      <c r="T31" s="181">
        <f t="shared" si="17"/>
        <v>0</v>
      </c>
      <c r="U31" s="181">
        <f t="shared" si="18"/>
        <v>0</v>
      </c>
      <c r="V31" s="181">
        <f t="shared" si="19"/>
        <v>0</v>
      </c>
      <c r="W31" s="181">
        <f t="shared" si="20"/>
        <v>0</v>
      </c>
      <c r="X31" s="184">
        <f t="shared" si="21"/>
        <v>0</v>
      </c>
      <c r="Y31" s="184">
        <f t="shared" si="21"/>
        <v>0</v>
      </c>
      <c r="Z31" s="184">
        <f t="shared" si="21"/>
        <v>0</v>
      </c>
      <c r="AA31" s="184">
        <f t="shared" si="21"/>
        <v>0</v>
      </c>
      <c r="AB31" s="184">
        <f t="shared" si="21"/>
        <v>0</v>
      </c>
      <c r="AC31" s="184">
        <f t="shared" si="21"/>
        <v>0</v>
      </c>
      <c r="AD31" s="184">
        <f t="shared" si="21"/>
        <v>0</v>
      </c>
      <c r="AE31" s="184">
        <f t="shared" si="21"/>
        <v>0</v>
      </c>
      <c r="AF31" s="184">
        <f t="shared" si="21"/>
        <v>0</v>
      </c>
      <c r="AG31" s="184">
        <f t="shared" si="21"/>
        <v>0</v>
      </c>
    </row>
    <row r="32" spans="1:33" x14ac:dyDescent="0.2">
      <c r="A32" s="520" t="s">
        <v>353</v>
      </c>
      <c r="B32" s="520"/>
      <c r="C32" s="184">
        <f>C26-C31</f>
        <v>0</v>
      </c>
      <c r="D32" s="185">
        <f t="shared" ref="D32:AG32" si="22">D26-D31</f>
        <v>0</v>
      </c>
      <c r="E32" s="185">
        <f t="shared" si="22"/>
        <v>0</v>
      </c>
      <c r="F32" s="185">
        <f t="shared" si="22"/>
        <v>0</v>
      </c>
      <c r="G32" s="185">
        <f t="shared" si="22"/>
        <v>0</v>
      </c>
      <c r="H32" s="185">
        <f t="shared" si="22"/>
        <v>0</v>
      </c>
      <c r="I32" s="185">
        <f t="shared" si="22"/>
        <v>0</v>
      </c>
      <c r="J32" s="185">
        <f t="shared" si="22"/>
        <v>0</v>
      </c>
      <c r="K32" s="185">
        <f t="shared" si="22"/>
        <v>0</v>
      </c>
      <c r="L32" s="185">
        <f t="shared" si="22"/>
        <v>0</v>
      </c>
      <c r="M32" s="185">
        <f t="shared" si="22"/>
        <v>0</v>
      </c>
      <c r="N32" s="185">
        <f t="shared" si="22"/>
        <v>0</v>
      </c>
      <c r="O32" s="185">
        <f t="shared" si="22"/>
        <v>0</v>
      </c>
      <c r="P32" s="185">
        <f t="shared" si="22"/>
        <v>0</v>
      </c>
      <c r="Q32" s="185">
        <f t="shared" si="22"/>
        <v>0</v>
      </c>
      <c r="R32" s="185">
        <f t="shared" si="22"/>
        <v>0</v>
      </c>
      <c r="S32" s="185">
        <f t="shared" si="22"/>
        <v>0</v>
      </c>
      <c r="T32" s="181">
        <f t="shared" si="17"/>
        <v>0</v>
      </c>
      <c r="U32" s="181">
        <f t="shared" si="18"/>
        <v>0</v>
      </c>
      <c r="V32" s="181">
        <f t="shared" si="19"/>
        <v>0</v>
      </c>
      <c r="W32" s="181">
        <f t="shared" si="20"/>
        <v>0</v>
      </c>
      <c r="X32" s="184">
        <f t="shared" si="22"/>
        <v>0</v>
      </c>
      <c r="Y32" s="184">
        <f t="shared" si="22"/>
        <v>0</v>
      </c>
      <c r="Z32" s="184">
        <f t="shared" si="22"/>
        <v>0</v>
      </c>
      <c r="AA32" s="184">
        <f t="shared" si="22"/>
        <v>0</v>
      </c>
      <c r="AB32" s="184">
        <f t="shared" si="22"/>
        <v>0</v>
      </c>
      <c r="AC32" s="184">
        <f t="shared" si="22"/>
        <v>0</v>
      </c>
      <c r="AD32" s="184">
        <f t="shared" si="22"/>
        <v>0</v>
      </c>
      <c r="AE32" s="184">
        <f t="shared" si="22"/>
        <v>0</v>
      </c>
      <c r="AF32" s="184">
        <f t="shared" si="22"/>
        <v>0</v>
      </c>
      <c r="AG32" s="184">
        <f t="shared" si="22"/>
        <v>0</v>
      </c>
    </row>
    <row r="33" spans="1:33" x14ac:dyDescent="0.2">
      <c r="A33" s="520" t="s">
        <v>354</v>
      </c>
      <c r="B33" s="520"/>
      <c r="C33" s="184">
        <f>C32+C22</f>
        <v>0</v>
      </c>
      <c r="D33" s="185">
        <f t="shared" ref="D33:AG33" si="23">D32+D22</f>
        <v>0</v>
      </c>
      <c r="E33" s="185">
        <f t="shared" si="23"/>
        <v>0</v>
      </c>
      <c r="F33" s="185">
        <f t="shared" si="23"/>
        <v>0</v>
      </c>
      <c r="G33" s="185">
        <f t="shared" si="23"/>
        <v>0</v>
      </c>
      <c r="H33" s="185">
        <f t="shared" si="23"/>
        <v>0</v>
      </c>
      <c r="I33" s="185">
        <f t="shared" si="23"/>
        <v>0</v>
      </c>
      <c r="J33" s="185">
        <f t="shared" si="23"/>
        <v>0</v>
      </c>
      <c r="K33" s="185">
        <f t="shared" si="23"/>
        <v>0</v>
      </c>
      <c r="L33" s="185">
        <f t="shared" si="23"/>
        <v>0</v>
      </c>
      <c r="M33" s="185">
        <f t="shared" si="23"/>
        <v>0</v>
      </c>
      <c r="N33" s="185">
        <f t="shared" si="23"/>
        <v>0</v>
      </c>
      <c r="O33" s="185">
        <f t="shared" si="23"/>
        <v>0</v>
      </c>
      <c r="P33" s="185">
        <f t="shared" si="23"/>
        <v>0</v>
      </c>
      <c r="Q33" s="185">
        <f t="shared" si="23"/>
        <v>0</v>
      </c>
      <c r="R33" s="185">
        <f t="shared" si="23"/>
        <v>0</v>
      </c>
      <c r="S33" s="185">
        <f t="shared" si="23"/>
        <v>0</v>
      </c>
      <c r="T33" s="181">
        <f t="shared" si="17"/>
        <v>0</v>
      </c>
      <c r="U33" s="181">
        <f t="shared" si="18"/>
        <v>0</v>
      </c>
      <c r="V33" s="181">
        <f t="shared" si="19"/>
        <v>0</v>
      </c>
      <c r="W33" s="181">
        <f t="shared" si="20"/>
        <v>0</v>
      </c>
      <c r="X33" s="184">
        <f t="shared" si="23"/>
        <v>0</v>
      </c>
      <c r="Y33" s="184">
        <f t="shared" si="23"/>
        <v>0</v>
      </c>
      <c r="Z33" s="184">
        <f t="shared" si="23"/>
        <v>0</v>
      </c>
      <c r="AA33" s="184">
        <f t="shared" si="23"/>
        <v>0</v>
      </c>
      <c r="AB33" s="184">
        <f t="shared" si="23"/>
        <v>0</v>
      </c>
      <c r="AC33" s="184">
        <f t="shared" si="23"/>
        <v>0</v>
      </c>
      <c r="AD33" s="184">
        <f t="shared" si="23"/>
        <v>0</v>
      </c>
      <c r="AE33" s="184">
        <f t="shared" si="23"/>
        <v>0</v>
      </c>
      <c r="AF33" s="184">
        <f t="shared" si="23"/>
        <v>0</v>
      </c>
      <c r="AG33" s="184">
        <f t="shared" si="23"/>
        <v>0</v>
      </c>
    </row>
    <row r="34" spans="1:33" x14ac:dyDescent="0.2">
      <c r="A34" s="521" t="s">
        <v>355</v>
      </c>
      <c r="B34" s="523"/>
      <c r="C34" s="523"/>
      <c r="D34" s="523"/>
      <c r="E34" s="523"/>
      <c r="F34" s="523"/>
      <c r="G34" s="523"/>
      <c r="H34" s="523"/>
      <c r="I34" s="523"/>
      <c r="J34" s="523"/>
      <c r="K34" s="523"/>
      <c r="L34" s="523"/>
      <c r="M34" s="523"/>
      <c r="N34" s="523"/>
      <c r="O34" s="523"/>
      <c r="P34" s="523"/>
      <c r="Q34" s="523"/>
      <c r="R34" s="523"/>
      <c r="S34" s="170"/>
      <c r="T34" s="171"/>
      <c r="U34" s="171"/>
      <c r="V34" s="171"/>
      <c r="W34" s="171"/>
      <c r="X34" s="171"/>
      <c r="Y34" s="171"/>
      <c r="Z34" s="171"/>
      <c r="AA34" s="171"/>
      <c r="AB34" s="171"/>
      <c r="AC34" s="171"/>
      <c r="AD34" s="171"/>
      <c r="AE34" s="171"/>
      <c r="AF34" s="171"/>
      <c r="AG34" s="193"/>
    </row>
    <row r="35" spans="1:33" x14ac:dyDescent="0.2">
      <c r="A35" s="173"/>
      <c r="B35" s="85" t="s">
        <v>356</v>
      </c>
      <c r="C35" s="194"/>
      <c r="D35" s="195"/>
      <c r="E35" s="195"/>
      <c r="F35" s="195"/>
      <c r="G35" s="195"/>
      <c r="H35" s="195"/>
      <c r="I35" s="195"/>
      <c r="J35" s="195"/>
      <c r="K35" s="195"/>
      <c r="L35" s="195"/>
      <c r="M35" s="195"/>
      <c r="N35" s="195"/>
      <c r="O35" s="195"/>
      <c r="P35" s="195"/>
      <c r="Q35" s="195"/>
      <c r="R35" s="195"/>
      <c r="S35" s="175"/>
      <c r="T35" s="176"/>
      <c r="U35" s="176"/>
      <c r="V35" s="176"/>
      <c r="W35" s="176"/>
      <c r="X35" s="176"/>
      <c r="Y35" s="176"/>
      <c r="Z35" s="176"/>
      <c r="AA35" s="176"/>
      <c r="AB35" s="176"/>
      <c r="AC35" s="176"/>
      <c r="AD35" s="176"/>
      <c r="AE35" s="176"/>
      <c r="AF35" s="176"/>
      <c r="AG35" s="176"/>
    </row>
    <row r="36" spans="1:33" x14ac:dyDescent="0.2">
      <c r="A36" s="182">
        <v>11</v>
      </c>
      <c r="B36" s="196" t="s">
        <v>357</v>
      </c>
      <c r="C36" s="188">
        <f>SUM(C37:C51)</f>
        <v>0</v>
      </c>
      <c r="D36" s="197"/>
      <c r="E36" s="197"/>
      <c r="F36" s="197"/>
      <c r="G36" s="197"/>
      <c r="H36" s="197"/>
      <c r="I36" s="197"/>
      <c r="J36" s="197"/>
      <c r="K36" s="197"/>
      <c r="L36" s="197"/>
      <c r="M36" s="197"/>
      <c r="N36" s="197"/>
      <c r="O36" s="197"/>
      <c r="P36" s="197">
        <f>SUM(P37:P51)</f>
        <v>0</v>
      </c>
      <c r="Q36" s="197">
        <f>SUM(Q37:Q51)</f>
        <v>0</v>
      </c>
      <c r="R36" s="197">
        <f>SUM(R37:R51)</f>
        <v>0</v>
      </c>
      <c r="S36" s="197">
        <f>SUM(S37:S51)</f>
        <v>0</v>
      </c>
      <c r="T36" s="181">
        <f t="shared" ref="T36:T52" si="24">SUM(D36:G36)</f>
        <v>0</v>
      </c>
      <c r="U36" s="181">
        <f t="shared" ref="U36:U52" si="25">SUM(H36:K36)</f>
        <v>0</v>
      </c>
      <c r="V36" s="181">
        <f t="shared" ref="V36:V52" si="26">SUM(L36:O36)</f>
        <v>0</v>
      </c>
      <c r="W36" s="181">
        <f t="shared" ref="W36:W52" si="27">SUM(P36:S36)</f>
        <v>0</v>
      </c>
      <c r="X36" s="188">
        <f t="shared" ref="X36:AG36" si="28">SUM(X37:X51)</f>
        <v>0</v>
      </c>
      <c r="Y36" s="188">
        <f t="shared" si="28"/>
        <v>0</v>
      </c>
      <c r="Z36" s="188">
        <f t="shared" si="28"/>
        <v>0</v>
      </c>
      <c r="AA36" s="188">
        <f t="shared" si="28"/>
        <v>0</v>
      </c>
      <c r="AB36" s="188">
        <f t="shared" si="28"/>
        <v>0</v>
      </c>
      <c r="AC36" s="188">
        <f t="shared" si="28"/>
        <v>0</v>
      </c>
      <c r="AD36" s="188">
        <f t="shared" si="28"/>
        <v>0</v>
      </c>
      <c r="AE36" s="188">
        <f t="shared" si="28"/>
        <v>0</v>
      </c>
      <c r="AF36" s="188">
        <f t="shared" si="28"/>
        <v>0</v>
      </c>
      <c r="AG36" s="188">
        <f t="shared" si="28"/>
        <v>0</v>
      </c>
    </row>
    <row r="37" spans="1:33" x14ac:dyDescent="0.2">
      <c r="A37" s="182">
        <v>11.1</v>
      </c>
      <c r="B37" s="124" t="s">
        <v>99</v>
      </c>
      <c r="C37" s="181">
        <f>'5 Venituri si cheltuieli'!C8</f>
        <v>0</v>
      </c>
      <c r="D37" s="198">
        <f>'5 Venituri si cheltuieli'!D8</f>
        <v>0</v>
      </c>
      <c r="E37" s="198">
        <f>'5 Venituri si cheltuieli'!E8</f>
        <v>0</v>
      </c>
      <c r="F37" s="198">
        <f>'5 Venituri si cheltuieli'!F8</f>
        <v>0</v>
      </c>
      <c r="G37" s="198">
        <f>'5 Venituri si cheltuieli'!G8</f>
        <v>0</v>
      </c>
      <c r="H37" s="198">
        <f>'5 Venituri si cheltuieli'!H8</f>
        <v>0</v>
      </c>
      <c r="I37" s="198">
        <f>'5 Venituri si cheltuieli'!I8</f>
        <v>0</v>
      </c>
      <c r="J37" s="198">
        <f>'5 Venituri si cheltuieli'!J8</f>
        <v>0</v>
      </c>
      <c r="K37" s="198">
        <f>'5 Venituri si cheltuieli'!K8</f>
        <v>0</v>
      </c>
      <c r="L37" s="198">
        <f>'5 Venituri si cheltuieli'!L8</f>
        <v>0</v>
      </c>
      <c r="M37" s="198">
        <f>'5 Venituri si cheltuieli'!M8</f>
        <v>0</v>
      </c>
      <c r="N37" s="198">
        <f>'5 Venituri si cheltuieli'!N8</f>
        <v>0</v>
      </c>
      <c r="O37" s="198">
        <f>'5 Venituri si cheltuieli'!O8</f>
        <v>0</v>
      </c>
      <c r="P37" s="198">
        <f>'5 Venituri si cheltuieli'!P8</f>
        <v>0</v>
      </c>
      <c r="Q37" s="198">
        <f>'5 Venituri si cheltuieli'!Q8</f>
        <v>0</v>
      </c>
      <c r="R37" s="198">
        <f>'5 Venituri si cheltuieli'!R8</f>
        <v>0</v>
      </c>
      <c r="S37" s="198">
        <f>'5 Venituri si cheltuieli'!S8</f>
        <v>0</v>
      </c>
      <c r="T37" s="181">
        <f t="shared" si="24"/>
        <v>0</v>
      </c>
      <c r="U37" s="181">
        <f t="shared" si="25"/>
        <v>0</v>
      </c>
      <c r="V37" s="181">
        <f t="shared" si="26"/>
        <v>0</v>
      </c>
      <c r="W37" s="181">
        <f t="shared" si="27"/>
        <v>0</v>
      </c>
      <c r="X37" s="181">
        <f>'5 Venituri si cheltuieli'!X8</f>
        <v>0</v>
      </c>
      <c r="Y37" s="181">
        <f>'5 Venituri si cheltuieli'!Y8</f>
        <v>0</v>
      </c>
      <c r="Z37" s="181">
        <f>'5 Venituri si cheltuieli'!Z8</f>
        <v>0</v>
      </c>
      <c r="AA37" s="181">
        <f>'5 Venituri si cheltuieli'!AA8</f>
        <v>0</v>
      </c>
      <c r="AB37" s="181">
        <f>'5 Venituri si cheltuieli'!AB8</f>
        <v>0</v>
      </c>
      <c r="AC37" s="181">
        <f>'5 Venituri si cheltuieli'!AC8</f>
        <v>0</v>
      </c>
      <c r="AD37" s="181">
        <f>'5 Venituri si cheltuieli'!AD8</f>
        <v>0</v>
      </c>
      <c r="AE37" s="181">
        <f>'5 Venituri si cheltuieli'!AE8</f>
        <v>0</v>
      </c>
      <c r="AF37" s="181">
        <f>'5 Venituri si cheltuieli'!AF8</f>
        <v>0</v>
      </c>
      <c r="AG37" s="181">
        <f>'5 Venituri si cheltuieli'!AG8</f>
        <v>0</v>
      </c>
    </row>
    <row r="38" spans="1:33" x14ac:dyDescent="0.2">
      <c r="A38" s="182" t="s">
        <v>358</v>
      </c>
      <c r="B38" s="124" t="s">
        <v>100</v>
      </c>
      <c r="C38" s="181">
        <f>'5 Venituri si cheltuieli'!C9</f>
        <v>0</v>
      </c>
      <c r="D38" s="198">
        <f>'5 Venituri si cheltuieli'!D9</f>
        <v>0</v>
      </c>
      <c r="E38" s="198">
        <f>'5 Venituri si cheltuieli'!E9</f>
        <v>0</v>
      </c>
      <c r="F38" s="198">
        <f>'5 Venituri si cheltuieli'!F9</f>
        <v>0</v>
      </c>
      <c r="G38" s="198">
        <f>'5 Venituri si cheltuieli'!G9</f>
        <v>0</v>
      </c>
      <c r="H38" s="198">
        <f>'5 Venituri si cheltuieli'!H9</f>
        <v>0</v>
      </c>
      <c r="I38" s="198">
        <f>'5 Venituri si cheltuieli'!I9</f>
        <v>0</v>
      </c>
      <c r="J38" s="198">
        <f>'5 Venituri si cheltuieli'!J9</f>
        <v>0</v>
      </c>
      <c r="K38" s="198">
        <f>'5 Venituri si cheltuieli'!K9</f>
        <v>0</v>
      </c>
      <c r="L38" s="198">
        <f>'5 Venituri si cheltuieli'!L9</f>
        <v>0</v>
      </c>
      <c r="M38" s="198">
        <f>'5 Venituri si cheltuieli'!M9</f>
        <v>0</v>
      </c>
      <c r="N38" s="198">
        <f>'5 Venituri si cheltuieli'!N9</f>
        <v>0</v>
      </c>
      <c r="O38" s="198">
        <f>'5 Venituri si cheltuieli'!O9</f>
        <v>0</v>
      </c>
      <c r="P38" s="198">
        <f>'5 Venituri si cheltuieli'!P9</f>
        <v>0</v>
      </c>
      <c r="Q38" s="198">
        <f>'5 Venituri si cheltuieli'!Q9</f>
        <v>0</v>
      </c>
      <c r="R38" s="198">
        <f>'5 Venituri si cheltuieli'!R9</f>
        <v>0</v>
      </c>
      <c r="S38" s="198">
        <f>'5 Venituri si cheltuieli'!S9</f>
        <v>0</v>
      </c>
      <c r="T38" s="181">
        <f t="shared" si="24"/>
        <v>0</v>
      </c>
      <c r="U38" s="181">
        <f t="shared" si="25"/>
        <v>0</v>
      </c>
      <c r="V38" s="181">
        <f t="shared" si="26"/>
        <v>0</v>
      </c>
      <c r="W38" s="181">
        <f t="shared" si="27"/>
        <v>0</v>
      </c>
      <c r="X38" s="181">
        <f>'5 Venituri si cheltuieli'!X9</f>
        <v>0</v>
      </c>
      <c r="Y38" s="181">
        <f>'5 Venituri si cheltuieli'!Y9</f>
        <v>0</v>
      </c>
      <c r="Z38" s="181">
        <f>'5 Venituri si cheltuieli'!Z9</f>
        <v>0</v>
      </c>
      <c r="AA38" s="181">
        <f>'5 Venituri si cheltuieli'!AA9</f>
        <v>0</v>
      </c>
      <c r="AB38" s="181">
        <f>'5 Venituri si cheltuieli'!AB9</f>
        <v>0</v>
      </c>
      <c r="AC38" s="181">
        <f>'5 Venituri si cheltuieli'!AC9</f>
        <v>0</v>
      </c>
      <c r="AD38" s="181">
        <f>'5 Venituri si cheltuieli'!AD9</f>
        <v>0</v>
      </c>
      <c r="AE38" s="181">
        <f>'5 Venituri si cheltuieli'!AE9</f>
        <v>0</v>
      </c>
      <c r="AF38" s="181">
        <f>'5 Venituri si cheltuieli'!AF9</f>
        <v>0</v>
      </c>
      <c r="AG38" s="181">
        <f>'5 Venituri si cheltuieli'!AG9</f>
        <v>0</v>
      </c>
    </row>
    <row r="39" spans="1:33" x14ac:dyDescent="0.2">
      <c r="A39" s="182" t="s">
        <v>359</v>
      </c>
      <c r="B39" s="124" t="s">
        <v>101</v>
      </c>
      <c r="C39" s="181">
        <f>'5 Venituri si cheltuieli'!C10</f>
        <v>0</v>
      </c>
      <c r="D39" s="198">
        <f>'5 Venituri si cheltuieli'!D10</f>
        <v>0</v>
      </c>
      <c r="E39" s="198">
        <f>'5 Venituri si cheltuieli'!E10</f>
        <v>0</v>
      </c>
      <c r="F39" s="198">
        <f>'5 Venituri si cheltuieli'!F10</f>
        <v>0</v>
      </c>
      <c r="G39" s="198">
        <f>'5 Venituri si cheltuieli'!G10</f>
        <v>0</v>
      </c>
      <c r="H39" s="198">
        <f>'5 Venituri si cheltuieli'!H10</f>
        <v>0</v>
      </c>
      <c r="I39" s="198">
        <f>'5 Venituri si cheltuieli'!I10</f>
        <v>0</v>
      </c>
      <c r="J39" s="198">
        <f>'5 Venituri si cheltuieli'!J10</f>
        <v>0</v>
      </c>
      <c r="K39" s="198">
        <f>'5 Venituri si cheltuieli'!K10</f>
        <v>0</v>
      </c>
      <c r="L39" s="198">
        <f>'5 Venituri si cheltuieli'!L10</f>
        <v>0</v>
      </c>
      <c r="M39" s="198">
        <f>'5 Venituri si cheltuieli'!M10</f>
        <v>0</v>
      </c>
      <c r="N39" s="198">
        <f>'5 Venituri si cheltuieli'!N10</f>
        <v>0</v>
      </c>
      <c r="O39" s="198">
        <f>'5 Venituri si cheltuieli'!O10</f>
        <v>0</v>
      </c>
      <c r="P39" s="198">
        <f>'5 Venituri si cheltuieli'!P10</f>
        <v>0</v>
      </c>
      <c r="Q39" s="198">
        <f>'5 Venituri si cheltuieli'!Q10</f>
        <v>0</v>
      </c>
      <c r="R39" s="198">
        <f>'5 Venituri si cheltuieli'!R10</f>
        <v>0</v>
      </c>
      <c r="S39" s="198">
        <f>'5 Venituri si cheltuieli'!S10</f>
        <v>0</v>
      </c>
      <c r="T39" s="181">
        <f t="shared" si="24"/>
        <v>0</v>
      </c>
      <c r="U39" s="181">
        <f t="shared" si="25"/>
        <v>0</v>
      </c>
      <c r="V39" s="181">
        <f t="shared" si="26"/>
        <v>0</v>
      </c>
      <c r="W39" s="181">
        <f t="shared" si="27"/>
        <v>0</v>
      </c>
      <c r="X39" s="181">
        <f>'5 Venituri si cheltuieli'!X10</f>
        <v>0</v>
      </c>
      <c r="Y39" s="181">
        <f>'5 Venituri si cheltuieli'!Y10</f>
        <v>0</v>
      </c>
      <c r="Z39" s="181">
        <f>'5 Venituri si cheltuieli'!Z10</f>
        <v>0</v>
      </c>
      <c r="AA39" s="181">
        <f>'5 Venituri si cheltuieli'!AA10</f>
        <v>0</v>
      </c>
      <c r="AB39" s="181">
        <f>'5 Venituri si cheltuieli'!AB10</f>
        <v>0</v>
      </c>
      <c r="AC39" s="181">
        <f>'5 Venituri si cheltuieli'!AC10</f>
        <v>0</v>
      </c>
      <c r="AD39" s="181">
        <f>'5 Venituri si cheltuieli'!AD10</f>
        <v>0</v>
      </c>
      <c r="AE39" s="181">
        <f>'5 Venituri si cheltuieli'!AE10</f>
        <v>0</v>
      </c>
      <c r="AF39" s="181">
        <f>'5 Venituri si cheltuieli'!AF10</f>
        <v>0</v>
      </c>
      <c r="AG39" s="181">
        <f>'5 Venituri si cheltuieli'!AG10</f>
        <v>0</v>
      </c>
    </row>
    <row r="40" spans="1:33" x14ac:dyDescent="0.2">
      <c r="A40" s="182" t="s">
        <v>360</v>
      </c>
      <c r="B40" s="124" t="s">
        <v>102</v>
      </c>
      <c r="C40" s="181">
        <f>'5 Venituri si cheltuieli'!C11</f>
        <v>0</v>
      </c>
      <c r="D40" s="198">
        <f>'5 Venituri si cheltuieli'!D11</f>
        <v>0</v>
      </c>
      <c r="E40" s="198">
        <f>'5 Venituri si cheltuieli'!E11</f>
        <v>0</v>
      </c>
      <c r="F40" s="198">
        <f>'5 Venituri si cheltuieli'!F11</f>
        <v>0</v>
      </c>
      <c r="G40" s="198">
        <f>'5 Venituri si cheltuieli'!G11</f>
        <v>0</v>
      </c>
      <c r="H40" s="198">
        <f>'5 Venituri si cheltuieli'!H11</f>
        <v>0</v>
      </c>
      <c r="I40" s="198">
        <f>'5 Venituri si cheltuieli'!I11</f>
        <v>0</v>
      </c>
      <c r="J40" s="198">
        <f>'5 Venituri si cheltuieli'!J11</f>
        <v>0</v>
      </c>
      <c r="K40" s="198">
        <f>'5 Venituri si cheltuieli'!K11</f>
        <v>0</v>
      </c>
      <c r="L40" s="198">
        <f>'5 Venituri si cheltuieli'!L11</f>
        <v>0</v>
      </c>
      <c r="M40" s="198">
        <f>'5 Venituri si cheltuieli'!M11</f>
        <v>0</v>
      </c>
      <c r="N40" s="198">
        <f>'5 Venituri si cheltuieli'!N11</f>
        <v>0</v>
      </c>
      <c r="O40" s="198">
        <f>'5 Venituri si cheltuieli'!O11</f>
        <v>0</v>
      </c>
      <c r="P40" s="198">
        <f>'5 Venituri si cheltuieli'!P11</f>
        <v>0</v>
      </c>
      <c r="Q40" s="198">
        <f>'5 Venituri si cheltuieli'!Q11</f>
        <v>0</v>
      </c>
      <c r="R40" s="198">
        <f>'5 Venituri si cheltuieli'!R11</f>
        <v>0</v>
      </c>
      <c r="S40" s="198">
        <f>'5 Venituri si cheltuieli'!S11</f>
        <v>0</v>
      </c>
      <c r="T40" s="181">
        <f t="shared" si="24"/>
        <v>0</v>
      </c>
      <c r="U40" s="181">
        <f t="shared" si="25"/>
        <v>0</v>
      </c>
      <c r="V40" s="181">
        <f t="shared" si="26"/>
        <v>0</v>
      </c>
      <c r="W40" s="181">
        <f t="shared" si="27"/>
        <v>0</v>
      </c>
      <c r="X40" s="181">
        <f>'5 Venituri si cheltuieli'!X11</f>
        <v>0</v>
      </c>
      <c r="Y40" s="181">
        <f>'5 Venituri si cheltuieli'!Y11</f>
        <v>0</v>
      </c>
      <c r="Z40" s="181">
        <f>'5 Venituri si cheltuieli'!Z11</f>
        <v>0</v>
      </c>
      <c r="AA40" s="181">
        <f>'5 Venituri si cheltuieli'!AA11</f>
        <v>0</v>
      </c>
      <c r="AB40" s="181">
        <f>'5 Venituri si cheltuieli'!AB11</f>
        <v>0</v>
      </c>
      <c r="AC40" s="181">
        <f>'5 Venituri si cheltuieli'!AC11</f>
        <v>0</v>
      </c>
      <c r="AD40" s="181">
        <f>'5 Venituri si cheltuieli'!AD11</f>
        <v>0</v>
      </c>
      <c r="AE40" s="181">
        <f>'5 Venituri si cheltuieli'!AE11</f>
        <v>0</v>
      </c>
      <c r="AF40" s="181">
        <f>'5 Venituri si cheltuieli'!AF11</f>
        <v>0</v>
      </c>
      <c r="AG40" s="181">
        <f>'5 Venituri si cheltuieli'!AG11</f>
        <v>0</v>
      </c>
    </row>
    <row r="41" spans="1:33" x14ac:dyDescent="0.2">
      <c r="A41" s="182" t="s">
        <v>361</v>
      </c>
      <c r="B41" s="124" t="s">
        <v>103</v>
      </c>
      <c r="C41" s="181">
        <f>'5 Venituri si cheltuieli'!C12</f>
        <v>0</v>
      </c>
      <c r="D41" s="198">
        <f>'5 Venituri si cheltuieli'!D12</f>
        <v>0</v>
      </c>
      <c r="E41" s="198">
        <f>'5 Venituri si cheltuieli'!E12</f>
        <v>0</v>
      </c>
      <c r="F41" s="198">
        <f>'5 Venituri si cheltuieli'!F12</f>
        <v>0</v>
      </c>
      <c r="G41" s="198">
        <f>'5 Venituri si cheltuieli'!G12</f>
        <v>0</v>
      </c>
      <c r="H41" s="198">
        <f>'5 Venituri si cheltuieli'!H12</f>
        <v>0</v>
      </c>
      <c r="I41" s="198">
        <f>'5 Venituri si cheltuieli'!I12</f>
        <v>0</v>
      </c>
      <c r="J41" s="198">
        <f>'5 Venituri si cheltuieli'!J12</f>
        <v>0</v>
      </c>
      <c r="K41" s="198">
        <f>'5 Venituri si cheltuieli'!K12</f>
        <v>0</v>
      </c>
      <c r="L41" s="198">
        <f>'5 Venituri si cheltuieli'!L12</f>
        <v>0</v>
      </c>
      <c r="M41" s="198">
        <f>'5 Venituri si cheltuieli'!M12</f>
        <v>0</v>
      </c>
      <c r="N41" s="198">
        <f>'5 Venituri si cheltuieli'!N12</f>
        <v>0</v>
      </c>
      <c r="O41" s="198">
        <f>'5 Venituri si cheltuieli'!O12</f>
        <v>0</v>
      </c>
      <c r="P41" s="198">
        <f>'5 Venituri si cheltuieli'!P12</f>
        <v>0</v>
      </c>
      <c r="Q41" s="198">
        <f>'5 Venituri si cheltuieli'!Q12</f>
        <v>0</v>
      </c>
      <c r="R41" s="198">
        <f>'5 Venituri si cheltuieli'!R12</f>
        <v>0</v>
      </c>
      <c r="S41" s="198">
        <f>'5 Venituri si cheltuieli'!S12</f>
        <v>0</v>
      </c>
      <c r="T41" s="181">
        <f t="shared" si="24"/>
        <v>0</v>
      </c>
      <c r="U41" s="181">
        <f t="shared" si="25"/>
        <v>0</v>
      </c>
      <c r="V41" s="181">
        <f t="shared" si="26"/>
        <v>0</v>
      </c>
      <c r="W41" s="181">
        <f t="shared" si="27"/>
        <v>0</v>
      </c>
      <c r="X41" s="181">
        <f>'5 Venituri si cheltuieli'!X12</f>
        <v>0</v>
      </c>
      <c r="Y41" s="181">
        <f>'5 Venituri si cheltuieli'!Y12</f>
        <v>0</v>
      </c>
      <c r="Z41" s="181">
        <f>'5 Venituri si cheltuieli'!Z12</f>
        <v>0</v>
      </c>
      <c r="AA41" s="181">
        <f>'5 Venituri si cheltuieli'!AA12</f>
        <v>0</v>
      </c>
      <c r="AB41" s="181">
        <f>'5 Venituri si cheltuieli'!AB12</f>
        <v>0</v>
      </c>
      <c r="AC41" s="181">
        <f>'5 Venituri si cheltuieli'!AC12</f>
        <v>0</v>
      </c>
      <c r="AD41" s="181">
        <f>'5 Venituri si cheltuieli'!AD12</f>
        <v>0</v>
      </c>
      <c r="AE41" s="181">
        <f>'5 Venituri si cheltuieli'!AE12</f>
        <v>0</v>
      </c>
      <c r="AF41" s="181">
        <f>'5 Venituri si cheltuieli'!AF12</f>
        <v>0</v>
      </c>
      <c r="AG41" s="181">
        <f>'5 Venituri si cheltuieli'!AG12</f>
        <v>0</v>
      </c>
    </row>
    <row r="42" spans="1:33" x14ac:dyDescent="0.2">
      <c r="A42" s="182" t="s">
        <v>362</v>
      </c>
      <c r="B42" s="124" t="s">
        <v>104</v>
      </c>
      <c r="C42" s="181">
        <f>'5 Venituri si cheltuieli'!C13</f>
        <v>0</v>
      </c>
      <c r="D42" s="198">
        <f>'5 Venituri si cheltuieli'!D13</f>
        <v>0</v>
      </c>
      <c r="E42" s="198">
        <f>'5 Venituri si cheltuieli'!E13</f>
        <v>0</v>
      </c>
      <c r="F42" s="198">
        <f>'5 Venituri si cheltuieli'!F13</f>
        <v>0</v>
      </c>
      <c r="G42" s="198">
        <f>'5 Venituri si cheltuieli'!G13</f>
        <v>0</v>
      </c>
      <c r="H42" s="198">
        <f>'5 Venituri si cheltuieli'!H13</f>
        <v>0</v>
      </c>
      <c r="I42" s="198">
        <f>'5 Venituri si cheltuieli'!I13</f>
        <v>0</v>
      </c>
      <c r="J42" s="198">
        <f>'5 Venituri si cheltuieli'!J13</f>
        <v>0</v>
      </c>
      <c r="K42" s="198">
        <f>'5 Venituri si cheltuieli'!K13</f>
        <v>0</v>
      </c>
      <c r="L42" s="198">
        <f>'5 Venituri si cheltuieli'!L13</f>
        <v>0</v>
      </c>
      <c r="M42" s="198">
        <f>'5 Venituri si cheltuieli'!M13</f>
        <v>0</v>
      </c>
      <c r="N42" s="198">
        <f>'5 Venituri si cheltuieli'!N13</f>
        <v>0</v>
      </c>
      <c r="O42" s="198">
        <f>'5 Venituri si cheltuieli'!O13</f>
        <v>0</v>
      </c>
      <c r="P42" s="198">
        <f>'5 Venituri si cheltuieli'!P13</f>
        <v>0</v>
      </c>
      <c r="Q42" s="198">
        <f>'5 Venituri si cheltuieli'!Q13</f>
        <v>0</v>
      </c>
      <c r="R42" s="198">
        <f>'5 Venituri si cheltuieli'!R13</f>
        <v>0</v>
      </c>
      <c r="S42" s="198">
        <f>'5 Venituri si cheltuieli'!S13</f>
        <v>0</v>
      </c>
      <c r="T42" s="181">
        <f t="shared" si="24"/>
        <v>0</v>
      </c>
      <c r="U42" s="181">
        <f t="shared" si="25"/>
        <v>0</v>
      </c>
      <c r="V42" s="181">
        <f t="shared" si="26"/>
        <v>0</v>
      </c>
      <c r="W42" s="181">
        <f t="shared" si="27"/>
        <v>0</v>
      </c>
      <c r="X42" s="181">
        <f>'5 Venituri si cheltuieli'!X13</f>
        <v>0</v>
      </c>
      <c r="Y42" s="181">
        <f>'5 Venituri si cheltuieli'!Y13</f>
        <v>0</v>
      </c>
      <c r="Z42" s="181">
        <f>'5 Venituri si cheltuieli'!Z13</f>
        <v>0</v>
      </c>
      <c r="AA42" s="181">
        <f>'5 Venituri si cheltuieli'!AA13</f>
        <v>0</v>
      </c>
      <c r="AB42" s="181">
        <f>'5 Venituri si cheltuieli'!AB13</f>
        <v>0</v>
      </c>
      <c r="AC42" s="181">
        <f>'5 Venituri si cheltuieli'!AC13</f>
        <v>0</v>
      </c>
      <c r="AD42" s="181">
        <f>'5 Venituri si cheltuieli'!AD13</f>
        <v>0</v>
      </c>
      <c r="AE42" s="181">
        <f>'5 Venituri si cheltuieli'!AE13</f>
        <v>0</v>
      </c>
      <c r="AF42" s="181">
        <f>'5 Venituri si cheltuieli'!AF13</f>
        <v>0</v>
      </c>
      <c r="AG42" s="181">
        <f>'5 Venituri si cheltuieli'!AG13</f>
        <v>0</v>
      </c>
    </row>
    <row r="43" spans="1:33" x14ac:dyDescent="0.2">
      <c r="A43" s="182" t="s">
        <v>363</v>
      </c>
      <c r="B43" s="124" t="s">
        <v>105</v>
      </c>
      <c r="C43" s="181">
        <f>'5 Venituri si cheltuieli'!C14</f>
        <v>0</v>
      </c>
      <c r="D43" s="198">
        <f>'5 Venituri si cheltuieli'!D14</f>
        <v>0</v>
      </c>
      <c r="E43" s="198">
        <f>'5 Venituri si cheltuieli'!E14</f>
        <v>0</v>
      </c>
      <c r="F43" s="198">
        <f>'5 Venituri si cheltuieli'!F14</f>
        <v>0</v>
      </c>
      <c r="G43" s="198">
        <f>'5 Venituri si cheltuieli'!G14</f>
        <v>0</v>
      </c>
      <c r="H43" s="198">
        <f>'5 Venituri si cheltuieli'!H14</f>
        <v>0</v>
      </c>
      <c r="I43" s="198">
        <f>'5 Venituri si cheltuieli'!I14</f>
        <v>0</v>
      </c>
      <c r="J43" s="198">
        <f>'5 Venituri si cheltuieli'!J14</f>
        <v>0</v>
      </c>
      <c r="K43" s="198">
        <f>'5 Venituri si cheltuieli'!K14</f>
        <v>0</v>
      </c>
      <c r="L43" s="198">
        <f>'5 Venituri si cheltuieli'!L14</f>
        <v>0</v>
      </c>
      <c r="M43" s="198">
        <f>'5 Venituri si cheltuieli'!M14</f>
        <v>0</v>
      </c>
      <c r="N43" s="198">
        <f>'5 Venituri si cheltuieli'!N14</f>
        <v>0</v>
      </c>
      <c r="O43" s="198">
        <f>'5 Venituri si cheltuieli'!O14</f>
        <v>0</v>
      </c>
      <c r="P43" s="198">
        <f>'5 Venituri si cheltuieli'!P14</f>
        <v>0</v>
      </c>
      <c r="Q43" s="198">
        <f>'5 Venituri si cheltuieli'!Q14</f>
        <v>0</v>
      </c>
      <c r="R43" s="198">
        <f>'5 Venituri si cheltuieli'!R14</f>
        <v>0</v>
      </c>
      <c r="S43" s="198">
        <f>'5 Venituri si cheltuieli'!S14</f>
        <v>0</v>
      </c>
      <c r="T43" s="181">
        <f t="shared" si="24"/>
        <v>0</v>
      </c>
      <c r="U43" s="181">
        <f t="shared" si="25"/>
        <v>0</v>
      </c>
      <c r="V43" s="181">
        <f t="shared" si="26"/>
        <v>0</v>
      </c>
      <c r="W43" s="181">
        <f t="shared" si="27"/>
        <v>0</v>
      </c>
      <c r="X43" s="181">
        <f>'5 Venituri si cheltuieli'!X14</f>
        <v>0</v>
      </c>
      <c r="Y43" s="181">
        <f>'5 Venituri si cheltuieli'!Y14</f>
        <v>0</v>
      </c>
      <c r="Z43" s="181">
        <f>'5 Venituri si cheltuieli'!Z14</f>
        <v>0</v>
      </c>
      <c r="AA43" s="181">
        <f>'5 Venituri si cheltuieli'!AA14</f>
        <v>0</v>
      </c>
      <c r="AB43" s="181">
        <f>'5 Venituri si cheltuieli'!AB14</f>
        <v>0</v>
      </c>
      <c r="AC43" s="181">
        <f>'5 Venituri si cheltuieli'!AC14</f>
        <v>0</v>
      </c>
      <c r="AD43" s="181">
        <f>'5 Venituri si cheltuieli'!AD14</f>
        <v>0</v>
      </c>
      <c r="AE43" s="181">
        <f>'5 Venituri si cheltuieli'!AE14</f>
        <v>0</v>
      </c>
      <c r="AF43" s="181">
        <f>'5 Venituri si cheltuieli'!AF14</f>
        <v>0</v>
      </c>
      <c r="AG43" s="181">
        <f>'5 Venituri si cheltuieli'!AG14</f>
        <v>0</v>
      </c>
    </row>
    <row r="44" spans="1:33" x14ac:dyDescent="0.2">
      <c r="A44" s="182" t="s">
        <v>364</v>
      </c>
      <c r="B44" s="124" t="s">
        <v>106</v>
      </c>
      <c r="C44" s="181">
        <f>'5 Venituri si cheltuieli'!C15</f>
        <v>0</v>
      </c>
      <c r="D44" s="198">
        <f>'5 Venituri si cheltuieli'!D15</f>
        <v>0</v>
      </c>
      <c r="E44" s="198">
        <f>'5 Venituri si cheltuieli'!E15</f>
        <v>0</v>
      </c>
      <c r="F44" s="198">
        <f>'5 Venituri si cheltuieli'!F15</f>
        <v>0</v>
      </c>
      <c r="G44" s="198">
        <f>'5 Venituri si cheltuieli'!G15</f>
        <v>0</v>
      </c>
      <c r="H44" s="198">
        <f>'5 Venituri si cheltuieli'!H15</f>
        <v>0</v>
      </c>
      <c r="I44" s="198">
        <f>'5 Venituri si cheltuieli'!I15</f>
        <v>0</v>
      </c>
      <c r="J44" s="198">
        <f>'5 Venituri si cheltuieli'!J15</f>
        <v>0</v>
      </c>
      <c r="K44" s="198">
        <f>'5 Venituri si cheltuieli'!K15</f>
        <v>0</v>
      </c>
      <c r="L44" s="198">
        <f>'5 Venituri si cheltuieli'!L15</f>
        <v>0</v>
      </c>
      <c r="M44" s="198">
        <f>'5 Venituri si cheltuieli'!M15</f>
        <v>0</v>
      </c>
      <c r="N44" s="198">
        <f>'5 Venituri si cheltuieli'!N15</f>
        <v>0</v>
      </c>
      <c r="O44" s="198">
        <f>'5 Venituri si cheltuieli'!O15</f>
        <v>0</v>
      </c>
      <c r="P44" s="198">
        <f>'5 Venituri si cheltuieli'!P15</f>
        <v>0</v>
      </c>
      <c r="Q44" s="198">
        <f>'5 Venituri si cheltuieli'!Q15</f>
        <v>0</v>
      </c>
      <c r="R44" s="198">
        <f>'5 Venituri si cheltuieli'!R15</f>
        <v>0</v>
      </c>
      <c r="S44" s="198">
        <f>'5 Venituri si cheltuieli'!S15</f>
        <v>0</v>
      </c>
      <c r="T44" s="181">
        <f t="shared" si="24"/>
        <v>0</v>
      </c>
      <c r="U44" s="181">
        <f t="shared" si="25"/>
        <v>0</v>
      </c>
      <c r="V44" s="181">
        <f t="shared" si="26"/>
        <v>0</v>
      </c>
      <c r="W44" s="181">
        <f t="shared" si="27"/>
        <v>0</v>
      </c>
      <c r="X44" s="181">
        <f>'5 Venituri si cheltuieli'!X15</f>
        <v>0</v>
      </c>
      <c r="Y44" s="181">
        <f>'5 Venituri si cheltuieli'!Y15</f>
        <v>0</v>
      </c>
      <c r="Z44" s="181">
        <f>'5 Venituri si cheltuieli'!Z15</f>
        <v>0</v>
      </c>
      <c r="AA44" s="181">
        <f>'5 Venituri si cheltuieli'!AA15</f>
        <v>0</v>
      </c>
      <c r="AB44" s="181">
        <f>'5 Venituri si cheltuieli'!AB15</f>
        <v>0</v>
      </c>
      <c r="AC44" s="181">
        <f>'5 Venituri si cheltuieli'!AC15</f>
        <v>0</v>
      </c>
      <c r="AD44" s="181">
        <f>'5 Venituri si cheltuieli'!AD15</f>
        <v>0</v>
      </c>
      <c r="AE44" s="181">
        <f>'5 Venituri si cheltuieli'!AE15</f>
        <v>0</v>
      </c>
      <c r="AF44" s="181">
        <f>'5 Venituri si cheltuieli'!AF15</f>
        <v>0</v>
      </c>
      <c r="AG44" s="181">
        <f>'5 Venituri si cheltuieli'!AG15</f>
        <v>0</v>
      </c>
    </row>
    <row r="45" spans="1:33" x14ac:dyDescent="0.2">
      <c r="A45" s="182" t="s">
        <v>365</v>
      </c>
      <c r="B45" s="124" t="s">
        <v>6</v>
      </c>
      <c r="C45" s="181">
        <f>'5 Venituri si cheltuieli'!C16</f>
        <v>0</v>
      </c>
      <c r="D45" s="198">
        <f>'5 Venituri si cheltuieli'!D16</f>
        <v>0</v>
      </c>
      <c r="E45" s="198">
        <f>'5 Venituri si cheltuieli'!E16</f>
        <v>0</v>
      </c>
      <c r="F45" s="198">
        <f>'5 Venituri si cheltuieli'!F16</f>
        <v>0</v>
      </c>
      <c r="G45" s="198">
        <f>'5 Venituri si cheltuieli'!G16</f>
        <v>0</v>
      </c>
      <c r="H45" s="198">
        <f>'5 Venituri si cheltuieli'!H16</f>
        <v>0</v>
      </c>
      <c r="I45" s="198">
        <f>'5 Venituri si cheltuieli'!I16</f>
        <v>0</v>
      </c>
      <c r="J45" s="198">
        <f>'5 Venituri si cheltuieli'!J16</f>
        <v>0</v>
      </c>
      <c r="K45" s="198">
        <f>'5 Venituri si cheltuieli'!K16</f>
        <v>0</v>
      </c>
      <c r="L45" s="198">
        <f>'5 Venituri si cheltuieli'!L16</f>
        <v>0</v>
      </c>
      <c r="M45" s="198">
        <f>'5 Venituri si cheltuieli'!M16</f>
        <v>0</v>
      </c>
      <c r="N45" s="198">
        <f>'5 Venituri si cheltuieli'!N16</f>
        <v>0</v>
      </c>
      <c r="O45" s="198">
        <f>'5 Venituri si cheltuieli'!O16</f>
        <v>0</v>
      </c>
      <c r="P45" s="198">
        <f>'5 Venituri si cheltuieli'!P16</f>
        <v>0</v>
      </c>
      <c r="Q45" s="198">
        <f>'5 Venituri si cheltuieli'!Q16</f>
        <v>0</v>
      </c>
      <c r="R45" s="198">
        <f>'5 Venituri si cheltuieli'!R16</f>
        <v>0</v>
      </c>
      <c r="S45" s="198">
        <f>'5 Venituri si cheltuieli'!S16</f>
        <v>0</v>
      </c>
      <c r="T45" s="181">
        <f t="shared" si="24"/>
        <v>0</v>
      </c>
      <c r="U45" s="181">
        <f t="shared" si="25"/>
        <v>0</v>
      </c>
      <c r="V45" s="181">
        <f t="shared" si="26"/>
        <v>0</v>
      </c>
      <c r="W45" s="181">
        <f t="shared" si="27"/>
        <v>0</v>
      </c>
      <c r="X45" s="181">
        <f>'5 Venituri si cheltuieli'!X16</f>
        <v>0</v>
      </c>
      <c r="Y45" s="181">
        <f>'5 Venituri si cheltuieli'!Y16</f>
        <v>0</v>
      </c>
      <c r="Z45" s="181">
        <f>'5 Venituri si cheltuieli'!Z16</f>
        <v>0</v>
      </c>
      <c r="AA45" s="181">
        <f>'5 Venituri si cheltuieli'!AA16</f>
        <v>0</v>
      </c>
      <c r="AB45" s="181">
        <f>'5 Venituri si cheltuieli'!AB16</f>
        <v>0</v>
      </c>
      <c r="AC45" s="181">
        <f>'5 Venituri si cheltuieli'!AC16</f>
        <v>0</v>
      </c>
      <c r="AD45" s="181">
        <f>'5 Venituri si cheltuieli'!AD16</f>
        <v>0</v>
      </c>
      <c r="AE45" s="181">
        <f>'5 Venituri si cheltuieli'!AE16</f>
        <v>0</v>
      </c>
      <c r="AF45" s="181">
        <f>'5 Venituri si cheltuieli'!AF16</f>
        <v>0</v>
      </c>
      <c r="AG45" s="181">
        <f>'5 Venituri si cheltuieli'!AG16</f>
        <v>0</v>
      </c>
    </row>
    <row r="46" spans="1:33" x14ac:dyDescent="0.2">
      <c r="A46" s="182" t="s">
        <v>366</v>
      </c>
      <c r="B46" s="196" t="s">
        <v>367</v>
      </c>
      <c r="C46" s="188">
        <f>SUM(C47:C50)</f>
        <v>0</v>
      </c>
      <c r="D46" s="197">
        <f t="shared" ref="D46:AG46" si="29">SUM(D47:D50)</f>
        <v>0</v>
      </c>
      <c r="E46" s="197">
        <f t="shared" si="29"/>
        <v>0</v>
      </c>
      <c r="F46" s="197">
        <f t="shared" si="29"/>
        <v>0</v>
      </c>
      <c r="G46" s="197">
        <f t="shared" si="29"/>
        <v>0</v>
      </c>
      <c r="H46" s="197">
        <f t="shared" si="29"/>
        <v>0</v>
      </c>
      <c r="I46" s="197">
        <f t="shared" si="29"/>
        <v>0</v>
      </c>
      <c r="J46" s="197">
        <f t="shared" si="29"/>
        <v>0</v>
      </c>
      <c r="K46" s="197">
        <f t="shared" si="29"/>
        <v>0</v>
      </c>
      <c r="L46" s="197">
        <f t="shared" si="29"/>
        <v>0</v>
      </c>
      <c r="M46" s="197">
        <f t="shared" si="29"/>
        <v>0</v>
      </c>
      <c r="N46" s="197">
        <f t="shared" si="29"/>
        <v>0</v>
      </c>
      <c r="O46" s="197">
        <f t="shared" si="29"/>
        <v>0</v>
      </c>
      <c r="P46" s="197">
        <f t="shared" si="29"/>
        <v>0</v>
      </c>
      <c r="Q46" s="197">
        <f t="shared" si="29"/>
        <v>0</v>
      </c>
      <c r="R46" s="197">
        <f t="shared" si="29"/>
        <v>0</v>
      </c>
      <c r="S46" s="197">
        <f t="shared" si="29"/>
        <v>0</v>
      </c>
      <c r="T46" s="181">
        <f t="shared" si="24"/>
        <v>0</v>
      </c>
      <c r="U46" s="181">
        <f t="shared" si="25"/>
        <v>0</v>
      </c>
      <c r="V46" s="181">
        <f t="shared" si="26"/>
        <v>0</v>
      </c>
      <c r="W46" s="181">
        <f t="shared" si="27"/>
        <v>0</v>
      </c>
      <c r="X46" s="188">
        <f t="shared" si="29"/>
        <v>0</v>
      </c>
      <c r="Y46" s="188">
        <f t="shared" si="29"/>
        <v>0</v>
      </c>
      <c r="Z46" s="188">
        <f t="shared" si="29"/>
        <v>0</v>
      </c>
      <c r="AA46" s="188">
        <f t="shared" si="29"/>
        <v>0</v>
      </c>
      <c r="AB46" s="188">
        <f t="shared" si="29"/>
        <v>0</v>
      </c>
      <c r="AC46" s="188">
        <f t="shared" si="29"/>
        <v>0</v>
      </c>
      <c r="AD46" s="188">
        <f t="shared" si="29"/>
        <v>0</v>
      </c>
      <c r="AE46" s="188">
        <f t="shared" si="29"/>
        <v>0</v>
      </c>
      <c r="AF46" s="188">
        <f t="shared" si="29"/>
        <v>0</v>
      </c>
      <c r="AG46" s="188">
        <f t="shared" si="29"/>
        <v>0</v>
      </c>
    </row>
    <row r="47" spans="1:33" x14ac:dyDescent="0.2">
      <c r="A47" s="182" t="s">
        <v>368</v>
      </c>
      <c r="B47" s="106" t="s">
        <v>275</v>
      </c>
      <c r="C47" s="181">
        <f>'5 Venituri si cheltuieli'!C18</f>
        <v>0</v>
      </c>
      <c r="D47" s="198">
        <f>'5 Venituri si cheltuieli'!D18</f>
        <v>0</v>
      </c>
      <c r="E47" s="198">
        <f>'5 Venituri si cheltuieli'!E18</f>
        <v>0</v>
      </c>
      <c r="F47" s="198">
        <f>'5 Venituri si cheltuieli'!F18</f>
        <v>0</v>
      </c>
      <c r="G47" s="198">
        <f>'5 Venituri si cheltuieli'!G18</f>
        <v>0</v>
      </c>
      <c r="H47" s="198">
        <f>'5 Venituri si cheltuieli'!H18</f>
        <v>0</v>
      </c>
      <c r="I47" s="198">
        <f>'5 Venituri si cheltuieli'!I18</f>
        <v>0</v>
      </c>
      <c r="J47" s="198">
        <f>'5 Venituri si cheltuieli'!J18</f>
        <v>0</v>
      </c>
      <c r="K47" s="198">
        <f>'5 Venituri si cheltuieli'!K18</f>
        <v>0</v>
      </c>
      <c r="L47" s="198">
        <f>'5 Venituri si cheltuieli'!L18</f>
        <v>0</v>
      </c>
      <c r="M47" s="198">
        <f>'5 Venituri si cheltuieli'!M18</f>
        <v>0</v>
      </c>
      <c r="N47" s="198">
        <f>'5 Venituri si cheltuieli'!N18</f>
        <v>0</v>
      </c>
      <c r="O47" s="198">
        <f>'5 Venituri si cheltuieli'!O18</f>
        <v>0</v>
      </c>
      <c r="P47" s="198">
        <f>'5 Venituri si cheltuieli'!P18</f>
        <v>0</v>
      </c>
      <c r="Q47" s="198">
        <f>'5 Venituri si cheltuieli'!Q18</f>
        <v>0</v>
      </c>
      <c r="R47" s="198">
        <f>'5 Venituri si cheltuieli'!R18</f>
        <v>0</v>
      </c>
      <c r="S47" s="198">
        <f>'5 Venituri si cheltuieli'!S18</f>
        <v>0</v>
      </c>
      <c r="T47" s="181">
        <f t="shared" si="24"/>
        <v>0</v>
      </c>
      <c r="U47" s="181">
        <f t="shared" si="25"/>
        <v>0</v>
      </c>
      <c r="V47" s="181">
        <f t="shared" si="26"/>
        <v>0</v>
      </c>
      <c r="W47" s="181">
        <f t="shared" si="27"/>
        <v>0</v>
      </c>
      <c r="X47" s="181">
        <f>'5 Venituri si cheltuieli'!X18</f>
        <v>0</v>
      </c>
      <c r="Y47" s="181">
        <f>'5 Venituri si cheltuieli'!Y18</f>
        <v>0</v>
      </c>
      <c r="Z47" s="181">
        <f>'5 Venituri si cheltuieli'!Z18</f>
        <v>0</v>
      </c>
      <c r="AA47" s="181">
        <f>'5 Venituri si cheltuieli'!AA18</f>
        <v>0</v>
      </c>
      <c r="AB47" s="181">
        <f>'5 Venituri si cheltuieli'!AB18</f>
        <v>0</v>
      </c>
      <c r="AC47" s="181">
        <f>'5 Venituri si cheltuieli'!AC18</f>
        <v>0</v>
      </c>
      <c r="AD47" s="181">
        <f>'5 Venituri si cheltuieli'!AD18</f>
        <v>0</v>
      </c>
      <c r="AE47" s="181">
        <f>'5 Venituri si cheltuieli'!AE18</f>
        <v>0</v>
      </c>
      <c r="AF47" s="181">
        <f>'5 Venituri si cheltuieli'!AF18</f>
        <v>0</v>
      </c>
      <c r="AG47" s="181">
        <f>'5 Venituri si cheltuieli'!AG18</f>
        <v>0</v>
      </c>
    </row>
    <row r="48" spans="1:33" x14ac:dyDescent="0.2">
      <c r="A48" s="182" t="s">
        <v>369</v>
      </c>
      <c r="B48" s="106" t="s">
        <v>276</v>
      </c>
      <c r="C48" s="181">
        <f>'5 Venituri si cheltuieli'!C19</f>
        <v>0</v>
      </c>
      <c r="D48" s="198">
        <f>'5 Venituri si cheltuieli'!D19</f>
        <v>0</v>
      </c>
      <c r="E48" s="198">
        <f>'5 Venituri si cheltuieli'!E19</f>
        <v>0</v>
      </c>
      <c r="F48" s="198">
        <f>'5 Venituri si cheltuieli'!F19</f>
        <v>0</v>
      </c>
      <c r="G48" s="198">
        <f>'5 Venituri si cheltuieli'!G19</f>
        <v>0</v>
      </c>
      <c r="H48" s="198">
        <f>'5 Venituri si cheltuieli'!H19</f>
        <v>0</v>
      </c>
      <c r="I48" s="198">
        <f>'5 Venituri si cheltuieli'!I19</f>
        <v>0</v>
      </c>
      <c r="J48" s="198">
        <f>'5 Venituri si cheltuieli'!J19</f>
        <v>0</v>
      </c>
      <c r="K48" s="198">
        <f>'5 Venituri si cheltuieli'!K19</f>
        <v>0</v>
      </c>
      <c r="L48" s="198">
        <f>'5 Venituri si cheltuieli'!L19</f>
        <v>0</v>
      </c>
      <c r="M48" s="198">
        <f>'5 Venituri si cheltuieli'!M19</f>
        <v>0</v>
      </c>
      <c r="N48" s="198">
        <f>'5 Venituri si cheltuieli'!N19</f>
        <v>0</v>
      </c>
      <c r="O48" s="198">
        <f>'5 Venituri si cheltuieli'!O19</f>
        <v>0</v>
      </c>
      <c r="P48" s="198">
        <f>'5 Venituri si cheltuieli'!P19</f>
        <v>0</v>
      </c>
      <c r="Q48" s="198">
        <f>'5 Venituri si cheltuieli'!Q19</f>
        <v>0</v>
      </c>
      <c r="R48" s="198">
        <f>'5 Venituri si cheltuieli'!R19</f>
        <v>0</v>
      </c>
      <c r="S48" s="198">
        <f>'5 Venituri si cheltuieli'!S19</f>
        <v>0</v>
      </c>
      <c r="T48" s="181">
        <f t="shared" si="24"/>
        <v>0</v>
      </c>
      <c r="U48" s="181">
        <f t="shared" si="25"/>
        <v>0</v>
      </c>
      <c r="V48" s="181">
        <f t="shared" si="26"/>
        <v>0</v>
      </c>
      <c r="W48" s="181">
        <f t="shared" si="27"/>
        <v>0</v>
      </c>
      <c r="X48" s="181">
        <f>'5 Venituri si cheltuieli'!X19</f>
        <v>0</v>
      </c>
      <c r="Y48" s="181">
        <f>'5 Venituri si cheltuieli'!Y19</f>
        <v>0</v>
      </c>
      <c r="Z48" s="181">
        <f>'5 Venituri si cheltuieli'!Z19</f>
        <v>0</v>
      </c>
      <c r="AA48" s="181">
        <f>'5 Venituri si cheltuieli'!AA19</f>
        <v>0</v>
      </c>
      <c r="AB48" s="181">
        <f>'5 Venituri si cheltuieli'!AB19</f>
        <v>0</v>
      </c>
      <c r="AC48" s="181">
        <f>'5 Venituri si cheltuieli'!AC19</f>
        <v>0</v>
      </c>
      <c r="AD48" s="181">
        <f>'5 Venituri si cheltuieli'!AD19</f>
        <v>0</v>
      </c>
      <c r="AE48" s="181">
        <f>'5 Venituri si cheltuieli'!AE19</f>
        <v>0</v>
      </c>
      <c r="AF48" s="181">
        <f>'5 Venituri si cheltuieli'!AF19</f>
        <v>0</v>
      </c>
      <c r="AG48" s="181">
        <f>'5 Venituri si cheltuieli'!AG19</f>
        <v>0</v>
      </c>
    </row>
    <row r="49" spans="1:33" x14ac:dyDescent="0.2">
      <c r="A49" s="182" t="s">
        <v>370</v>
      </c>
      <c r="B49" s="106" t="s">
        <v>277</v>
      </c>
      <c r="C49" s="181">
        <f>'5 Venituri si cheltuieli'!C20</f>
        <v>0</v>
      </c>
      <c r="D49" s="198">
        <f>'5 Venituri si cheltuieli'!D20</f>
        <v>0</v>
      </c>
      <c r="E49" s="198">
        <f>'5 Venituri si cheltuieli'!E20</f>
        <v>0</v>
      </c>
      <c r="F49" s="198">
        <f>'5 Venituri si cheltuieli'!F20</f>
        <v>0</v>
      </c>
      <c r="G49" s="198">
        <f>'5 Venituri si cheltuieli'!G20</f>
        <v>0</v>
      </c>
      <c r="H49" s="198">
        <f>'5 Venituri si cheltuieli'!H20</f>
        <v>0</v>
      </c>
      <c r="I49" s="198">
        <f>'5 Venituri si cheltuieli'!I20</f>
        <v>0</v>
      </c>
      <c r="J49" s="198">
        <f>'5 Venituri si cheltuieli'!J20</f>
        <v>0</v>
      </c>
      <c r="K49" s="198">
        <f>'5 Venituri si cheltuieli'!K20</f>
        <v>0</v>
      </c>
      <c r="L49" s="198">
        <f>'5 Venituri si cheltuieli'!L20</f>
        <v>0</v>
      </c>
      <c r="M49" s="198">
        <f>'5 Venituri si cheltuieli'!M20</f>
        <v>0</v>
      </c>
      <c r="N49" s="198">
        <f>'5 Venituri si cheltuieli'!N20</f>
        <v>0</v>
      </c>
      <c r="O49" s="198">
        <f>'5 Venituri si cheltuieli'!O20</f>
        <v>0</v>
      </c>
      <c r="P49" s="198">
        <f>'5 Venituri si cheltuieli'!P20</f>
        <v>0</v>
      </c>
      <c r="Q49" s="198">
        <f>'5 Venituri si cheltuieli'!Q20</f>
        <v>0</v>
      </c>
      <c r="R49" s="198">
        <f>'5 Venituri si cheltuieli'!R20</f>
        <v>0</v>
      </c>
      <c r="S49" s="198">
        <f>'5 Venituri si cheltuieli'!S20</f>
        <v>0</v>
      </c>
      <c r="T49" s="181">
        <f t="shared" si="24"/>
        <v>0</v>
      </c>
      <c r="U49" s="181">
        <f t="shared" si="25"/>
        <v>0</v>
      </c>
      <c r="V49" s="181">
        <f t="shared" si="26"/>
        <v>0</v>
      </c>
      <c r="W49" s="181">
        <f t="shared" si="27"/>
        <v>0</v>
      </c>
      <c r="X49" s="181">
        <f>'5 Venituri si cheltuieli'!X20</f>
        <v>0</v>
      </c>
      <c r="Y49" s="181">
        <f>'5 Venituri si cheltuieli'!Y20</f>
        <v>0</v>
      </c>
      <c r="Z49" s="181">
        <f>'5 Venituri si cheltuieli'!Z20</f>
        <v>0</v>
      </c>
      <c r="AA49" s="181">
        <f>'5 Venituri si cheltuieli'!AA20</f>
        <v>0</v>
      </c>
      <c r="AB49" s="181">
        <f>'5 Venituri si cheltuieli'!AB20</f>
        <v>0</v>
      </c>
      <c r="AC49" s="181">
        <f>'5 Venituri si cheltuieli'!AC20</f>
        <v>0</v>
      </c>
      <c r="AD49" s="181">
        <f>'5 Venituri si cheltuieli'!AD20</f>
        <v>0</v>
      </c>
      <c r="AE49" s="181">
        <f>'5 Venituri si cheltuieli'!AE20</f>
        <v>0</v>
      </c>
      <c r="AF49" s="181">
        <f>'5 Venituri si cheltuieli'!AF20</f>
        <v>0</v>
      </c>
      <c r="AG49" s="181">
        <f>'5 Venituri si cheltuieli'!AG20</f>
        <v>0</v>
      </c>
    </row>
    <row r="50" spans="1:33" x14ac:dyDescent="0.2">
      <c r="A50" s="182" t="s">
        <v>371</v>
      </c>
      <c r="B50" s="106" t="s">
        <v>372</v>
      </c>
      <c r="C50" s="181">
        <f>'5 Venituri si cheltuieli'!C21</f>
        <v>0</v>
      </c>
      <c r="D50" s="198">
        <f>'5 Venituri si cheltuieli'!D21</f>
        <v>0</v>
      </c>
      <c r="E50" s="198">
        <f>'5 Venituri si cheltuieli'!E21</f>
        <v>0</v>
      </c>
      <c r="F50" s="198">
        <f>'5 Venituri si cheltuieli'!F21</f>
        <v>0</v>
      </c>
      <c r="G50" s="198">
        <f>'5 Venituri si cheltuieli'!G21</f>
        <v>0</v>
      </c>
      <c r="H50" s="198">
        <f>'5 Venituri si cheltuieli'!H21</f>
        <v>0</v>
      </c>
      <c r="I50" s="198">
        <f>'5 Venituri si cheltuieli'!I21</f>
        <v>0</v>
      </c>
      <c r="J50" s="198">
        <f>'5 Venituri si cheltuieli'!J21</f>
        <v>0</v>
      </c>
      <c r="K50" s="198">
        <f>'5 Venituri si cheltuieli'!K21</f>
        <v>0</v>
      </c>
      <c r="L50" s="198">
        <f>'5 Venituri si cheltuieli'!L21</f>
        <v>0</v>
      </c>
      <c r="M50" s="198">
        <f>'5 Venituri si cheltuieli'!M21</f>
        <v>0</v>
      </c>
      <c r="N50" s="198">
        <f>'5 Venituri si cheltuieli'!N21</f>
        <v>0</v>
      </c>
      <c r="O50" s="198">
        <f>'5 Venituri si cheltuieli'!O21</f>
        <v>0</v>
      </c>
      <c r="P50" s="198">
        <f>'5 Venituri si cheltuieli'!P21</f>
        <v>0</v>
      </c>
      <c r="Q50" s="198">
        <f>'5 Venituri si cheltuieli'!Q21</f>
        <v>0</v>
      </c>
      <c r="R50" s="198">
        <f>'5 Venituri si cheltuieli'!R21</f>
        <v>0</v>
      </c>
      <c r="S50" s="198">
        <f>'5 Venituri si cheltuieli'!S21</f>
        <v>0</v>
      </c>
      <c r="T50" s="181">
        <f t="shared" si="24"/>
        <v>0</v>
      </c>
      <c r="U50" s="181">
        <f t="shared" si="25"/>
        <v>0</v>
      </c>
      <c r="V50" s="181">
        <f t="shared" si="26"/>
        <v>0</v>
      </c>
      <c r="W50" s="181">
        <f t="shared" si="27"/>
        <v>0</v>
      </c>
      <c r="X50" s="181">
        <f>'5 Venituri si cheltuieli'!X21</f>
        <v>0</v>
      </c>
      <c r="Y50" s="181">
        <f>'5 Venituri si cheltuieli'!Y21</f>
        <v>0</v>
      </c>
      <c r="Z50" s="181">
        <f>'5 Venituri si cheltuieli'!Z21</f>
        <v>0</v>
      </c>
      <c r="AA50" s="181">
        <f>'5 Venituri si cheltuieli'!AA21</f>
        <v>0</v>
      </c>
      <c r="AB50" s="181">
        <f>'5 Venituri si cheltuieli'!AB21</f>
        <v>0</v>
      </c>
      <c r="AC50" s="181">
        <f>'5 Venituri si cheltuieli'!AC21</f>
        <v>0</v>
      </c>
      <c r="AD50" s="181">
        <f>'5 Venituri si cheltuieli'!AD21</f>
        <v>0</v>
      </c>
      <c r="AE50" s="181">
        <f>'5 Venituri si cheltuieli'!AE21</f>
        <v>0</v>
      </c>
      <c r="AF50" s="181">
        <f>'5 Venituri si cheltuieli'!AF21</f>
        <v>0</v>
      </c>
      <c r="AG50" s="181">
        <f>'5 Venituri si cheltuieli'!AG21</f>
        <v>0</v>
      </c>
    </row>
    <row r="51" spans="1:33" s="200" customFormat="1" x14ac:dyDescent="0.2">
      <c r="A51" s="182" t="s">
        <v>373</v>
      </c>
      <c r="B51" s="199" t="s">
        <v>280</v>
      </c>
      <c r="C51" s="188">
        <f>'5 Venituri si cheltuieli'!C23</f>
        <v>0</v>
      </c>
      <c r="D51" s="197">
        <f>'5 Venituri si cheltuieli'!D23</f>
        <v>0</v>
      </c>
      <c r="E51" s="197">
        <f>'5 Venituri si cheltuieli'!E23</f>
        <v>0</v>
      </c>
      <c r="F51" s="197">
        <f>'5 Venituri si cheltuieli'!F23</f>
        <v>0</v>
      </c>
      <c r="G51" s="197">
        <f>'5 Venituri si cheltuieli'!G23</f>
        <v>0</v>
      </c>
      <c r="H51" s="197">
        <f>'5 Venituri si cheltuieli'!H23</f>
        <v>0</v>
      </c>
      <c r="I51" s="197">
        <f>'5 Venituri si cheltuieli'!I23</f>
        <v>0</v>
      </c>
      <c r="J51" s="197">
        <f>'5 Venituri si cheltuieli'!J23</f>
        <v>0</v>
      </c>
      <c r="K51" s="197">
        <f>'5 Venituri si cheltuieli'!K23</f>
        <v>0</v>
      </c>
      <c r="L51" s="197">
        <f>'5 Venituri si cheltuieli'!L23</f>
        <v>0</v>
      </c>
      <c r="M51" s="197">
        <f>'5 Venituri si cheltuieli'!M23</f>
        <v>0</v>
      </c>
      <c r="N51" s="197">
        <f>'5 Venituri si cheltuieli'!N23</f>
        <v>0</v>
      </c>
      <c r="O51" s="197">
        <f>'5 Venituri si cheltuieli'!O23</f>
        <v>0</v>
      </c>
      <c r="P51" s="197">
        <f>'5 Venituri si cheltuieli'!P23</f>
        <v>0</v>
      </c>
      <c r="Q51" s="197">
        <f>'5 Venituri si cheltuieli'!Q23</f>
        <v>0</v>
      </c>
      <c r="R51" s="197">
        <f>'5 Venituri si cheltuieli'!R23</f>
        <v>0</v>
      </c>
      <c r="S51" s="197">
        <f>'5 Venituri si cheltuieli'!S23</f>
        <v>0</v>
      </c>
      <c r="T51" s="181">
        <f t="shared" si="24"/>
        <v>0</v>
      </c>
      <c r="U51" s="181">
        <f t="shared" si="25"/>
        <v>0</v>
      </c>
      <c r="V51" s="181">
        <f t="shared" si="26"/>
        <v>0</v>
      </c>
      <c r="W51" s="181">
        <f t="shared" si="27"/>
        <v>0</v>
      </c>
      <c r="X51" s="188">
        <f>'5 Venituri si cheltuieli'!X23</f>
        <v>0</v>
      </c>
      <c r="Y51" s="188">
        <f>'5 Venituri si cheltuieli'!Y23</f>
        <v>0</v>
      </c>
      <c r="Z51" s="188">
        <f>'5 Venituri si cheltuieli'!Z23</f>
        <v>0</v>
      </c>
      <c r="AA51" s="188">
        <f>'5 Venituri si cheltuieli'!AA23</f>
        <v>0</v>
      </c>
      <c r="AB51" s="188">
        <f>'5 Venituri si cheltuieli'!AB23</f>
        <v>0</v>
      </c>
      <c r="AC51" s="188">
        <f>'5 Venituri si cheltuieli'!AC23</f>
        <v>0</v>
      </c>
      <c r="AD51" s="188">
        <f>'5 Venituri si cheltuieli'!AD23</f>
        <v>0</v>
      </c>
      <c r="AE51" s="188">
        <f>'5 Venituri si cheltuieli'!AE23</f>
        <v>0</v>
      </c>
      <c r="AF51" s="188">
        <f>'5 Venituri si cheltuieli'!AF23</f>
        <v>0</v>
      </c>
      <c r="AG51" s="188">
        <f>'5 Venituri si cheltuieli'!AG23</f>
        <v>0</v>
      </c>
    </row>
    <row r="52" spans="1:33" s="189" customFormat="1" x14ac:dyDescent="0.2">
      <c r="A52" s="517" t="s">
        <v>374</v>
      </c>
      <c r="B52" s="517"/>
      <c r="C52" s="184">
        <f t="shared" ref="C52:S52" si="30">C46+C36+C51</f>
        <v>0</v>
      </c>
      <c r="D52" s="185">
        <f t="shared" si="30"/>
        <v>0</v>
      </c>
      <c r="E52" s="185">
        <f t="shared" si="30"/>
        <v>0</v>
      </c>
      <c r="F52" s="185">
        <f t="shared" si="30"/>
        <v>0</v>
      </c>
      <c r="G52" s="185">
        <f t="shared" si="30"/>
        <v>0</v>
      </c>
      <c r="H52" s="185">
        <f t="shared" si="30"/>
        <v>0</v>
      </c>
      <c r="I52" s="185">
        <f t="shared" si="30"/>
        <v>0</v>
      </c>
      <c r="J52" s="185">
        <f t="shared" si="30"/>
        <v>0</v>
      </c>
      <c r="K52" s="185">
        <f t="shared" si="30"/>
        <v>0</v>
      </c>
      <c r="L52" s="185">
        <f t="shared" si="30"/>
        <v>0</v>
      </c>
      <c r="M52" s="185">
        <f t="shared" si="30"/>
        <v>0</v>
      </c>
      <c r="N52" s="185">
        <f t="shared" si="30"/>
        <v>0</v>
      </c>
      <c r="O52" s="185">
        <f t="shared" si="30"/>
        <v>0</v>
      </c>
      <c r="P52" s="185">
        <f t="shared" si="30"/>
        <v>0</v>
      </c>
      <c r="Q52" s="185">
        <f t="shared" si="30"/>
        <v>0</v>
      </c>
      <c r="R52" s="185">
        <f t="shared" si="30"/>
        <v>0</v>
      </c>
      <c r="S52" s="185">
        <f t="shared" si="30"/>
        <v>0</v>
      </c>
      <c r="T52" s="188">
        <f t="shared" si="24"/>
        <v>0</v>
      </c>
      <c r="U52" s="188">
        <f t="shared" si="25"/>
        <v>0</v>
      </c>
      <c r="V52" s="188">
        <f t="shared" si="26"/>
        <v>0</v>
      </c>
      <c r="W52" s="188">
        <f t="shared" si="27"/>
        <v>0</v>
      </c>
      <c r="X52" s="184">
        <f t="shared" ref="X52:AG52" si="31">X46+X36+X51</f>
        <v>0</v>
      </c>
      <c r="Y52" s="184">
        <f t="shared" si="31"/>
        <v>0</v>
      </c>
      <c r="Z52" s="184">
        <f t="shared" si="31"/>
        <v>0</v>
      </c>
      <c r="AA52" s="184">
        <f t="shared" si="31"/>
        <v>0</v>
      </c>
      <c r="AB52" s="184">
        <f t="shared" si="31"/>
        <v>0</v>
      </c>
      <c r="AC52" s="184">
        <f t="shared" si="31"/>
        <v>0</v>
      </c>
      <c r="AD52" s="184">
        <f t="shared" si="31"/>
        <v>0</v>
      </c>
      <c r="AE52" s="184">
        <f t="shared" si="31"/>
        <v>0</v>
      </c>
      <c r="AF52" s="184">
        <f t="shared" si="31"/>
        <v>0</v>
      </c>
      <c r="AG52" s="184">
        <f t="shared" si="31"/>
        <v>0</v>
      </c>
    </row>
    <row r="53" spans="1:33" x14ac:dyDescent="0.2">
      <c r="A53" s="201"/>
      <c r="B53" s="85" t="s">
        <v>375</v>
      </c>
      <c r="C53" s="202"/>
      <c r="D53" s="203"/>
      <c r="E53" s="203"/>
      <c r="F53" s="203"/>
      <c r="G53" s="203"/>
      <c r="H53" s="203"/>
      <c r="I53" s="203"/>
      <c r="J53" s="203"/>
      <c r="K53" s="203"/>
      <c r="L53" s="203"/>
      <c r="M53" s="203"/>
      <c r="N53" s="203"/>
      <c r="O53" s="203"/>
      <c r="P53" s="203"/>
      <c r="Q53" s="203"/>
      <c r="R53" s="203"/>
      <c r="S53" s="203"/>
      <c r="T53" s="202"/>
      <c r="U53" s="202"/>
      <c r="V53" s="202"/>
      <c r="W53" s="202"/>
      <c r="X53" s="202"/>
      <c r="Y53" s="202"/>
      <c r="Z53" s="202"/>
      <c r="AA53" s="202"/>
      <c r="AB53" s="202"/>
      <c r="AC53" s="202"/>
      <c r="AD53" s="202"/>
      <c r="AE53" s="202"/>
      <c r="AF53" s="202"/>
      <c r="AG53" s="202"/>
    </row>
    <row r="54" spans="1:33" x14ac:dyDescent="0.2">
      <c r="A54" s="201"/>
      <c r="B54" s="196" t="s">
        <v>376</v>
      </c>
      <c r="C54" s="184">
        <f>SUM(C55:C61)</f>
        <v>0</v>
      </c>
      <c r="D54" s="185">
        <f t="shared" ref="D54:AG54" si="32">SUM(D55:D61)</f>
        <v>0</v>
      </c>
      <c r="E54" s="185">
        <f t="shared" si="32"/>
        <v>0</v>
      </c>
      <c r="F54" s="185">
        <f t="shared" si="32"/>
        <v>0</v>
      </c>
      <c r="G54" s="185">
        <f t="shared" si="32"/>
        <v>0</v>
      </c>
      <c r="H54" s="185">
        <f t="shared" si="32"/>
        <v>0</v>
      </c>
      <c r="I54" s="185">
        <f t="shared" si="32"/>
        <v>0</v>
      </c>
      <c r="J54" s="185">
        <f t="shared" si="32"/>
        <v>0</v>
      </c>
      <c r="K54" s="185">
        <f t="shared" si="32"/>
        <v>0</v>
      </c>
      <c r="L54" s="185">
        <f t="shared" si="32"/>
        <v>0</v>
      </c>
      <c r="M54" s="185">
        <f t="shared" si="32"/>
        <v>0</v>
      </c>
      <c r="N54" s="185">
        <f t="shared" si="32"/>
        <v>0</v>
      </c>
      <c r="O54" s="185">
        <f t="shared" si="32"/>
        <v>0</v>
      </c>
      <c r="P54" s="185">
        <f t="shared" si="32"/>
        <v>0</v>
      </c>
      <c r="Q54" s="185">
        <f t="shared" si="32"/>
        <v>0</v>
      </c>
      <c r="R54" s="185">
        <f t="shared" si="32"/>
        <v>0</v>
      </c>
      <c r="S54" s="185">
        <f t="shared" si="32"/>
        <v>0</v>
      </c>
      <c r="T54" s="181">
        <f t="shared" ref="T54:T77" si="33">SUM(D54:G54)</f>
        <v>0</v>
      </c>
      <c r="U54" s="181">
        <f t="shared" ref="U54:U77" si="34">SUM(H54:K54)</f>
        <v>0</v>
      </c>
      <c r="V54" s="181">
        <f t="shared" ref="V54:V77" si="35">SUM(L54:O54)</f>
        <v>0</v>
      </c>
      <c r="W54" s="181">
        <f t="shared" ref="W54:W77" si="36">SUM(P54:S54)</f>
        <v>0</v>
      </c>
      <c r="X54" s="184">
        <f t="shared" si="32"/>
        <v>0</v>
      </c>
      <c r="Y54" s="184">
        <f t="shared" si="32"/>
        <v>0</v>
      </c>
      <c r="Z54" s="184">
        <f t="shared" si="32"/>
        <v>0</v>
      </c>
      <c r="AA54" s="184">
        <f t="shared" si="32"/>
        <v>0</v>
      </c>
      <c r="AB54" s="184">
        <f t="shared" si="32"/>
        <v>0</v>
      </c>
      <c r="AC54" s="184">
        <f t="shared" si="32"/>
        <v>0</v>
      </c>
      <c r="AD54" s="184">
        <f t="shared" si="32"/>
        <v>0</v>
      </c>
      <c r="AE54" s="184">
        <f t="shared" si="32"/>
        <v>0</v>
      </c>
      <c r="AF54" s="184">
        <f t="shared" si="32"/>
        <v>0</v>
      </c>
      <c r="AG54" s="184">
        <f t="shared" si="32"/>
        <v>0</v>
      </c>
    </row>
    <row r="55" spans="1:33" x14ac:dyDescent="0.2">
      <c r="A55" s="182">
        <v>14</v>
      </c>
      <c r="B55" s="106" t="s">
        <v>108</v>
      </c>
      <c r="C55" s="181">
        <f>'5 Venituri si cheltuieli'!C26</f>
        <v>0</v>
      </c>
      <c r="D55" s="198">
        <f>'5 Venituri si cheltuieli'!D26</f>
        <v>0</v>
      </c>
      <c r="E55" s="198">
        <f>'5 Venituri si cheltuieli'!E26</f>
        <v>0</v>
      </c>
      <c r="F55" s="198">
        <f>'5 Venituri si cheltuieli'!F26</f>
        <v>0</v>
      </c>
      <c r="G55" s="198">
        <f>'5 Venituri si cheltuieli'!G26</f>
        <v>0</v>
      </c>
      <c r="H55" s="198">
        <f>'5 Venituri si cheltuieli'!H26</f>
        <v>0</v>
      </c>
      <c r="I55" s="198">
        <f>'5 Venituri si cheltuieli'!I26</f>
        <v>0</v>
      </c>
      <c r="J55" s="198">
        <f>'5 Venituri si cheltuieli'!J26</f>
        <v>0</v>
      </c>
      <c r="K55" s="198">
        <f>'5 Venituri si cheltuieli'!K26</f>
        <v>0</v>
      </c>
      <c r="L55" s="198">
        <f>'5 Venituri si cheltuieli'!L26</f>
        <v>0</v>
      </c>
      <c r="M55" s="198">
        <f>'5 Venituri si cheltuieli'!M26</f>
        <v>0</v>
      </c>
      <c r="N55" s="198">
        <f>'5 Venituri si cheltuieli'!N26</f>
        <v>0</v>
      </c>
      <c r="O55" s="198">
        <f>'5 Venituri si cheltuieli'!O26</f>
        <v>0</v>
      </c>
      <c r="P55" s="198">
        <f>'5 Venituri si cheltuieli'!P26</f>
        <v>0</v>
      </c>
      <c r="Q55" s="198">
        <f>'5 Venituri si cheltuieli'!Q26</f>
        <v>0</v>
      </c>
      <c r="R55" s="198">
        <f>'5 Venituri si cheltuieli'!R26</f>
        <v>0</v>
      </c>
      <c r="S55" s="198">
        <f>'5 Venituri si cheltuieli'!S26</f>
        <v>0</v>
      </c>
      <c r="T55" s="181">
        <f t="shared" si="33"/>
        <v>0</v>
      </c>
      <c r="U55" s="181">
        <f t="shared" si="34"/>
        <v>0</v>
      </c>
      <c r="V55" s="181">
        <f t="shared" si="35"/>
        <v>0</v>
      </c>
      <c r="W55" s="181">
        <f t="shared" si="36"/>
        <v>0</v>
      </c>
      <c r="X55" s="181">
        <f>'5 Venituri si cheltuieli'!X26</f>
        <v>0</v>
      </c>
      <c r="Y55" s="181">
        <f>'5 Venituri si cheltuieli'!Y26</f>
        <v>0</v>
      </c>
      <c r="Z55" s="181">
        <f>'5 Venituri si cheltuieli'!Z26</f>
        <v>0</v>
      </c>
      <c r="AA55" s="181">
        <f>'5 Venituri si cheltuieli'!AA26</f>
        <v>0</v>
      </c>
      <c r="AB55" s="181">
        <f>'5 Venituri si cheltuieli'!AB26</f>
        <v>0</v>
      </c>
      <c r="AC55" s="181">
        <f>'5 Venituri si cheltuieli'!AC26</f>
        <v>0</v>
      </c>
      <c r="AD55" s="181">
        <f>'5 Venituri si cheltuieli'!AD26</f>
        <v>0</v>
      </c>
      <c r="AE55" s="181">
        <f>'5 Venituri si cheltuieli'!AE26</f>
        <v>0</v>
      </c>
      <c r="AF55" s="181">
        <f>'5 Venituri si cheltuieli'!AF26</f>
        <v>0</v>
      </c>
      <c r="AG55" s="181">
        <f>'5 Venituri si cheltuieli'!AG26</f>
        <v>0</v>
      </c>
    </row>
    <row r="56" spans="1:33" x14ac:dyDescent="0.2">
      <c r="A56" s="182">
        <v>15</v>
      </c>
      <c r="B56" s="106" t="s">
        <v>283</v>
      </c>
      <c r="C56" s="181">
        <f>'5 Venituri si cheltuieli'!C27</f>
        <v>0</v>
      </c>
      <c r="D56" s="198">
        <f>'5 Venituri si cheltuieli'!D27</f>
        <v>0</v>
      </c>
      <c r="E56" s="198">
        <f>'5 Venituri si cheltuieli'!E27</f>
        <v>0</v>
      </c>
      <c r="F56" s="198">
        <f>'5 Venituri si cheltuieli'!F27</f>
        <v>0</v>
      </c>
      <c r="G56" s="198">
        <f>'5 Venituri si cheltuieli'!G27</f>
        <v>0</v>
      </c>
      <c r="H56" s="198">
        <f>'5 Venituri si cheltuieli'!H27</f>
        <v>0</v>
      </c>
      <c r="I56" s="198">
        <f>'5 Venituri si cheltuieli'!I27</f>
        <v>0</v>
      </c>
      <c r="J56" s="198">
        <f>'5 Venituri si cheltuieli'!J27</f>
        <v>0</v>
      </c>
      <c r="K56" s="198">
        <f>'5 Venituri si cheltuieli'!K27</f>
        <v>0</v>
      </c>
      <c r="L56" s="198">
        <f>'5 Venituri si cheltuieli'!L27</f>
        <v>0</v>
      </c>
      <c r="M56" s="198">
        <f>'5 Venituri si cheltuieli'!M27</f>
        <v>0</v>
      </c>
      <c r="N56" s="198">
        <f>'5 Venituri si cheltuieli'!N27</f>
        <v>0</v>
      </c>
      <c r="O56" s="198">
        <f>'5 Venituri si cheltuieli'!O27</f>
        <v>0</v>
      </c>
      <c r="P56" s="198">
        <f>'5 Venituri si cheltuieli'!P27</f>
        <v>0</v>
      </c>
      <c r="Q56" s="198">
        <f>'5 Venituri si cheltuieli'!Q27</f>
        <v>0</v>
      </c>
      <c r="R56" s="198">
        <f>'5 Venituri si cheltuieli'!R27</f>
        <v>0</v>
      </c>
      <c r="S56" s="198">
        <f>'5 Venituri si cheltuieli'!S27</f>
        <v>0</v>
      </c>
      <c r="T56" s="181">
        <f t="shared" si="33"/>
        <v>0</v>
      </c>
      <c r="U56" s="181">
        <f t="shared" si="34"/>
        <v>0</v>
      </c>
      <c r="V56" s="181">
        <f t="shared" si="35"/>
        <v>0</v>
      </c>
      <c r="W56" s="181">
        <f t="shared" si="36"/>
        <v>0</v>
      </c>
      <c r="X56" s="181">
        <f>'5 Venituri si cheltuieli'!X27</f>
        <v>0</v>
      </c>
      <c r="Y56" s="181">
        <f>'5 Venituri si cheltuieli'!Y27</f>
        <v>0</v>
      </c>
      <c r="Z56" s="181">
        <f>'5 Venituri si cheltuieli'!Z27</f>
        <v>0</v>
      </c>
      <c r="AA56" s="181">
        <f>'5 Venituri si cheltuieli'!AA27</f>
        <v>0</v>
      </c>
      <c r="AB56" s="181">
        <f>'5 Venituri si cheltuieli'!AB27</f>
        <v>0</v>
      </c>
      <c r="AC56" s="181">
        <f>'5 Venituri si cheltuieli'!AC27</f>
        <v>0</v>
      </c>
      <c r="AD56" s="181">
        <f>'5 Venituri si cheltuieli'!AD27</f>
        <v>0</v>
      </c>
      <c r="AE56" s="181">
        <f>'5 Venituri si cheltuieli'!AE27</f>
        <v>0</v>
      </c>
      <c r="AF56" s="181">
        <f>'5 Venituri si cheltuieli'!AF27</f>
        <v>0</v>
      </c>
      <c r="AG56" s="181">
        <f>'5 Venituri si cheltuieli'!AG27</f>
        <v>0</v>
      </c>
    </row>
    <row r="57" spans="1:33" x14ac:dyDescent="0.2">
      <c r="A57" s="182">
        <v>16</v>
      </c>
      <c r="B57" s="106" t="s">
        <v>284</v>
      </c>
      <c r="C57" s="181">
        <f>'5 Venituri si cheltuieli'!C28</f>
        <v>0</v>
      </c>
      <c r="D57" s="198">
        <f>'5 Venituri si cheltuieli'!D28</f>
        <v>0</v>
      </c>
      <c r="E57" s="198">
        <f>'5 Venituri si cheltuieli'!E28</f>
        <v>0</v>
      </c>
      <c r="F57" s="198">
        <f>'5 Venituri si cheltuieli'!F28</f>
        <v>0</v>
      </c>
      <c r="G57" s="198">
        <f>'5 Venituri si cheltuieli'!G28</f>
        <v>0</v>
      </c>
      <c r="H57" s="198">
        <f>'5 Venituri si cheltuieli'!H28</f>
        <v>0</v>
      </c>
      <c r="I57" s="198">
        <f>'5 Venituri si cheltuieli'!I28</f>
        <v>0</v>
      </c>
      <c r="J57" s="198">
        <f>'5 Venituri si cheltuieli'!J28</f>
        <v>0</v>
      </c>
      <c r="K57" s="198">
        <f>'5 Venituri si cheltuieli'!K28</f>
        <v>0</v>
      </c>
      <c r="L57" s="198">
        <f>'5 Venituri si cheltuieli'!L28</f>
        <v>0</v>
      </c>
      <c r="M57" s="198">
        <f>'5 Venituri si cheltuieli'!M28</f>
        <v>0</v>
      </c>
      <c r="N57" s="198">
        <f>'5 Venituri si cheltuieli'!N28</f>
        <v>0</v>
      </c>
      <c r="O57" s="198">
        <f>'5 Venituri si cheltuieli'!O28</f>
        <v>0</v>
      </c>
      <c r="P57" s="198">
        <f>'5 Venituri si cheltuieli'!P28</f>
        <v>0</v>
      </c>
      <c r="Q57" s="198">
        <f>'5 Venituri si cheltuieli'!Q28</f>
        <v>0</v>
      </c>
      <c r="R57" s="198">
        <f>'5 Venituri si cheltuieli'!R28</f>
        <v>0</v>
      </c>
      <c r="S57" s="198">
        <f>'5 Venituri si cheltuieli'!S28</f>
        <v>0</v>
      </c>
      <c r="T57" s="181">
        <f t="shared" si="33"/>
        <v>0</v>
      </c>
      <c r="U57" s="181">
        <f t="shared" si="34"/>
        <v>0</v>
      </c>
      <c r="V57" s="181">
        <f t="shared" si="35"/>
        <v>0</v>
      </c>
      <c r="W57" s="181">
        <f t="shared" si="36"/>
        <v>0</v>
      </c>
      <c r="X57" s="181">
        <f>'5 Venituri si cheltuieli'!X28</f>
        <v>0</v>
      </c>
      <c r="Y57" s="181">
        <f>'5 Venituri si cheltuieli'!Y28</f>
        <v>0</v>
      </c>
      <c r="Z57" s="181">
        <f>'5 Venituri si cheltuieli'!Z28</f>
        <v>0</v>
      </c>
      <c r="AA57" s="181">
        <f>'5 Venituri si cheltuieli'!AA28</f>
        <v>0</v>
      </c>
      <c r="AB57" s="181">
        <f>'5 Venituri si cheltuieli'!AB28</f>
        <v>0</v>
      </c>
      <c r="AC57" s="181">
        <f>'5 Venituri si cheltuieli'!AC28</f>
        <v>0</v>
      </c>
      <c r="AD57" s="181">
        <f>'5 Venituri si cheltuieli'!AD28</f>
        <v>0</v>
      </c>
      <c r="AE57" s="181">
        <f>'5 Venituri si cheltuieli'!AE28</f>
        <v>0</v>
      </c>
      <c r="AF57" s="181">
        <f>'5 Venituri si cheltuieli'!AF28</f>
        <v>0</v>
      </c>
      <c r="AG57" s="181">
        <f>'5 Venituri si cheltuieli'!AG28</f>
        <v>0</v>
      </c>
    </row>
    <row r="58" spans="1:33" x14ac:dyDescent="0.2">
      <c r="A58" s="182">
        <v>17</v>
      </c>
      <c r="B58" s="106" t="s">
        <v>109</v>
      </c>
      <c r="C58" s="181">
        <f>'5 Venituri si cheltuieli'!C29</f>
        <v>0</v>
      </c>
      <c r="D58" s="198">
        <f>'5 Venituri si cheltuieli'!D29</f>
        <v>0</v>
      </c>
      <c r="E58" s="198">
        <f>'5 Venituri si cheltuieli'!E29</f>
        <v>0</v>
      </c>
      <c r="F58" s="198">
        <f>'5 Venituri si cheltuieli'!F29</f>
        <v>0</v>
      </c>
      <c r="G58" s="198">
        <f>'5 Venituri si cheltuieli'!G29</f>
        <v>0</v>
      </c>
      <c r="H58" s="198">
        <f>'5 Venituri si cheltuieli'!H29</f>
        <v>0</v>
      </c>
      <c r="I58" s="198">
        <f>'5 Venituri si cheltuieli'!I29</f>
        <v>0</v>
      </c>
      <c r="J58" s="198">
        <f>'5 Venituri si cheltuieli'!J29</f>
        <v>0</v>
      </c>
      <c r="K58" s="198">
        <f>'5 Venituri si cheltuieli'!K29</f>
        <v>0</v>
      </c>
      <c r="L58" s="198">
        <f>'5 Venituri si cheltuieli'!L29</f>
        <v>0</v>
      </c>
      <c r="M58" s="198">
        <f>'5 Venituri si cheltuieli'!M29</f>
        <v>0</v>
      </c>
      <c r="N58" s="198">
        <f>'5 Venituri si cheltuieli'!N29</f>
        <v>0</v>
      </c>
      <c r="O58" s="198">
        <f>'5 Venituri si cheltuieli'!O29</f>
        <v>0</v>
      </c>
      <c r="P58" s="198">
        <f>'5 Venituri si cheltuieli'!P29</f>
        <v>0</v>
      </c>
      <c r="Q58" s="198">
        <f>'5 Venituri si cheltuieli'!Q29</f>
        <v>0</v>
      </c>
      <c r="R58" s="198">
        <f>'5 Venituri si cheltuieli'!R29</f>
        <v>0</v>
      </c>
      <c r="S58" s="198">
        <f>'5 Venituri si cheltuieli'!S29</f>
        <v>0</v>
      </c>
      <c r="T58" s="181">
        <f t="shared" si="33"/>
        <v>0</v>
      </c>
      <c r="U58" s="181">
        <f t="shared" si="34"/>
        <v>0</v>
      </c>
      <c r="V58" s="181">
        <f t="shared" si="35"/>
        <v>0</v>
      </c>
      <c r="W58" s="181">
        <f t="shared" si="36"/>
        <v>0</v>
      </c>
      <c r="X58" s="181">
        <f>'5 Venituri si cheltuieli'!X29</f>
        <v>0</v>
      </c>
      <c r="Y58" s="181">
        <f>'5 Venituri si cheltuieli'!Y29</f>
        <v>0</v>
      </c>
      <c r="Z58" s="181">
        <f>'5 Venituri si cheltuieli'!Z29</f>
        <v>0</v>
      </c>
      <c r="AA58" s="181">
        <f>'5 Venituri si cheltuieli'!AA29</f>
        <v>0</v>
      </c>
      <c r="AB58" s="181">
        <f>'5 Venituri si cheltuieli'!AB29</f>
        <v>0</v>
      </c>
      <c r="AC58" s="181">
        <f>'5 Venituri si cheltuieli'!AC29</f>
        <v>0</v>
      </c>
      <c r="AD58" s="181">
        <f>'5 Venituri si cheltuieli'!AD29</f>
        <v>0</v>
      </c>
      <c r="AE58" s="181">
        <f>'5 Venituri si cheltuieli'!AE29</f>
        <v>0</v>
      </c>
      <c r="AF58" s="181">
        <f>'5 Venituri si cheltuieli'!AF29</f>
        <v>0</v>
      </c>
      <c r="AG58" s="181">
        <f>'5 Venituri si cheltuieli'!AG29</f>
        <v>0</v>
      </c>
    </row>
    <row r="59" spans="1:33" x14ac:dyDescent="0.2">
      <c r="A59" s="182">
        <v>18</v>
      </c>
      <c r="B59" s="106" t="s">
        <v>285</v>
      </c>
      <c r="C59" s="181">
        <f>'5 Venituri si cheltuieli'!C31</f>
        <v>0</v>
      </c>
      <c r="D59" s="198">
        <f>'5 Venituri si cheltuieli'!D31</f>
        <v>0</v>
      </c>
      <c r="E59" s="198">
        <f>'5 Venituri si cheltuieli'!E31</f>
        <v>0</v>
      </c>
      <c r="F59" s="198">
        <f>'5 Venituri si cheltuieli'!F31</f>
        <v>0</v>
      </c>
      <c r="G59" s="198">
        <f>'5 Venituri si cheltuieli'!G31</f>
        <v>0</v>
      </c>
      <c r="H59" s="198">
        <f>'5 Venituri si cheltuieli'!H31</f>
        <v>0</v>
      </c>
      <c r="I59" s="198">
        <f>'5 Venituri si cheltuieli'!I31</f>
        <v>0</v>
      </c>
      <c r="J59" s="198">
        <f>'5 Venituri si cheltuieli'!J31</f>
        <v>0</v>
      </c>
      <c r="K59" s="198">
        <f>'5 Venituri si cheltuieli'!K31</f>
        <v>0</v>
      </c>
      <c r="L59" s="198">
        <f>'5 Venituri si cheltuieli'!L31</f>
        <v>0</v>
      </c>
      <c r="M59" s="198">
        <f>'5 Venituri si cheltuieli'!M31</f>
        <v>0</v>
      </c>
      <c r="N59" s="198">
        <f>'5 Venituri si cheltuieli'!N31</f>
        <v>0</v>
      </c>
      <c r="O59" s="198">
        <f>'5 Venituri si cheltuieli'!O31</f>
        <v>0</v>
      </c>
      <c r="P59" s="198">
        <f>'5 Venituri si cheltuieli'!P31</f>
        <v>0</v>
      </c>
      <c r="Q59" s="198">
        <f>'5 Venituri si cheltuieli'!Q31</f>
        <v>0</v>
      </c>
      <c r="R59" s="198">
        <f>'5 Venituri si cheltuieli'!R31</f>
        <v>0</v>
      </c>
      <c r="S59" s="198">
        <f>'5 Venituri si cheltuieli'!S31</f>
        <v>0</v>
      </c>
      <c r="T59" s="181">
        <f t="shared" si="33"/>
        <v>0</v>
      </c>
      <c r="U59" s="181">
        <f t="shared" si="34"/>
        <v>0</v>
      </c>
      <c r="V59" s="181">
        <f t="shared" si="35"/>
        <v>0</v>
      </c>
      <c r="W59" s="181">
        <f t="shared" si="36"/>
        <v>0</v>
      </c>
      <c r="X59" s="181">
        <f>'5 Venituri si cheltuieli'!X31</f>
        <v>0</v>
      </c>
      <c r="Y59" s="181">
        <f>'5 Venituri si cheltuieli'!Y31</f>
        <v>0</v>
      </c>
      <c r="Z59" s="181">
        <f>'5 Venituri si cheltuieli'!Z31</f>
        <v>0</v>
      </c>
      <c r="AA59" s="181">
        <f>'5 Venituri si cheltuieli'!AA31</f>
        <v>0</v>
      </c>
      <c r="AB59" s="181">
        <f>'5 Venituri si cheltuieli'!AB31</f>
        <v>0</v>
      </c>
      <c r="AC59" s="181">
        <f>'5 Venituri si cheltuieli'!AC31</f>
        <v>0</v>
      </c>
      <c r="AD59" s="181">
        <f>'5 Venituri si cheltuieli'!AD31</f>
        <v>0</v>
      </c>
      <c r="AE59" s="181">
        <f>'5 Venituri si cheltuieli'!AE31</f>
        <v>0</v>
      </c>
      <c r="AF59" s="181">
        <f>'5 Venituri si cheltuieli'!AF31</f>
        <v>0</v>
      </c>
      <c r="AG59" s="181">
        <f>'5 Venituri si cheltuieli'!AG31</f>
        <v>0</v>
      </c>
    </row>
    <row r="60" spans="1:33" x14ac:dyDescent="0.2">
      <c r="A60" s="182">
        <v>19</v>
      </c>
      <c r="B60" s="106" t="s">
        <v>286</v>
      </c>
      <c r="C60" s="181">
        <f>'5 Venituri si cheltuieli'!C32</f>
        <v>0</v>
      </c>
      <c r="D60" s="198">
        <f>'5 Venituri si cheltuieli'!D32</f>
        <v>0</v>
      </c>
      <c r="E60" s="198">
        <f>'5 Venituri si cheltuieli'!E32</f>
        <v>0</v>
      </c>
      <c r="F60" s="198">
        <f>'5 Venituri si cheltuieli'!F32</f>
        <v>0</v>
      </c>
      <c r="G60" s="198">
        <f>'5 Venituri si cheltuieli'!G32</f>
        <v>0</v>
      </c>
      <c r="H60" s="198">
        <f>'5 Venituri si cheltuieli'!H32</f>
        <v>0</v>
      </c>
      <c r="I60" s="198">
        <f>'5 Venituri si cheltuieli'!I32</f>
        <v>0</v>
      </c>
      <c r="J60" s="198">
        <f>'5 Venituri si cheltuieli'!J32</f>
        <v>0</v>
      </c>
      <c r="K60" s="198">
        <f>'5 Venituri si cheltuieli'!K32</f>
        <v>0</v>
      </c>
      <c r="L60" s="198">
        <f>'5 Venituri si cheltuieli'!L32</f>
        <v>0</v>
      </c>
      <c r="M60" s="198">
        <f>'5 Venituri si cheltuieli'!M32</f>
        <v>0</v>
      </c>
      <c r="N60" s="198">
        <f>'5 Venituri si cheltuieli'!N32</f>
        <v>0</v>
      </c>
      <c r="O60" s="198">
        <f>'5 Venituri si cheltuieli'!O32</f>
        <v>0</v>
      </c>
      <c r="P60" s="198">
        <f>'5 Venituri si cheltuieli'!P32</f>
        <v>0</v>
      </c>
      <c r="Q60" s="198">
        <f>'5 Venituri si cheltuieli'!Q32</f>
        <v>0</v>
      </c>
      <c r="R60" s="198">
        <f>'5 Venituri si cheltuieli'!R32</f>
        <v>0</v>
      </c>
      <c r="S60" s="198">
        <f>'5 Venituri si cheltuieli'!S32</f>
        <v>0</v>
      </c>
      <c r="T60" s="181">
        <f t="shared" si="33"/>
        <v>0</v>
      </c>
      <c r="U60" s="181">
        <f t="shared" si="34"/>
        <v>0</v>
      </c>
      <c r="V60" s="181">
        <f t="shared" si="35"/>
        <v>0</v>
      </c>
      <c r="W60" s="181">
        <f t="shared" si="36"/>
        <v>0</v>
      </c>
      <c r="X60" s="181">
        <f>'5 Venituri si cheltuieli'!X32</f>
        <v>0</v>
      </c>
      <c r="Y60" s="181">
        <f>'5 Venituri si cheltuieli'!Y32</f>
        <v>0</v>
      </c>
      <c r="Z60" s="181">
        <f>'5 Venituri si cheltuieli'!Z32</f>
        <v>0</v>
      </c>
      <c r="AA60" s="181">
        <f>'5 Venituri si cheltuieli'!AA32</f>
        <v>0</v>
      </c>
      <c r="AB60" s="181">
        <f>'5 Venituri si cheltuieli'!AB32</f>
        <v>0</v>
      </c>
      <c r="AC60" s="181">
        <f>'5 Venituri si cheltuieli'!AC32</f>
        <v>0</v>
      </c>
      <c r="AD60" s="181">
        <f>'5 Venituri si cheltuieli'!AD32</f>
        <v>0</v>
      </c>
      <c r="AE60" s="181">
        <f>'5 Venituri si cheltuieli'!AE32</f>
        <v>0</v>
      </c>
      <c r="AF60" s="181">
        <f>'5 Venituri si cheltuieli'!AF32</f>
        <v>0</v>
      </c>
      <c r="AG60" s="181">
        <f>'5 Venituri si cheltuieli'!AG32</f>
        <v>0</v>
      </c>
    </row>
    <row r="61" spans="1:33" ht="30" customHeight="1" x14ac:dyDescent="0.2">
      <c r="A61" s="182">
        <v>22</v>
      </c>
      <c r="B61" s="106" t="s">
        <v>291</v>
      </c>
      <c r="C61" s="181">
        <f>'5 Venituri si cheltuieli'!C37</f>
        <v>0</v>
      </c>
      <c r="D61" s="198">
        <f>'5 Venituri si cheltuieli'!D37</f>
        <v>0</v>
      </c>
      <c r="E61" s="198">
        <f>'5 Venituri si cheltuieli'!E37</f>
        <v>0</v>
      </c>
      <c r="F61" s="198">
        <f>'5 Venituri si cheltuieli'!F37</f>
        <v>0</v>
      </c>
      <c r="G61" s="198">
        <f>'5 Venituri si cheltuieli'!G37</f>
        <v>0</v>
      </c>
      <c r="H61" s="198">
        <f>'5 Venituri si cheltuieli'!H37</f>
        <v>0</v>
      </c>
      <c r="I61" s="198">
        <f>'5 Venituri si cheltuieli'!I37</f>
        <v>0</v>
      </c>
      <c r="J61" s="198">
        <f>'5 Venituri si cheltuieli'!J37</f>
        <v>0</v>
      </c>
      <c r="K61" s="198">
        <f>'5 Venituri si cheltuieli'!K37</f>
        <v>0</v>
      </c>
      <c r="L61" s="198">
        <f>'5 Venituri si cheltuieli'!L37</f>
        <v>0</v>
      </c>
      <c r="M61" s="198">
        <f>'5 Venituri si cheltuieli'!M37</f>
        <v>0</v>
      </c>
      <c r="N61" s="198">
        <f>'5 Venituri si cheltuieli'!N37</f>
        <v>0</v>
      </c>
      <c r="O61" s="198">
        <f>'5 Venituri si cheltuieli'!O37</f>
        <v>0</v>
      </c>
      <c r="P61" s="198">
        <f>'5 Venituri si cheltuieli'!P37</f>
        <v>0</v>
      </c>
      <c r="Q61" s="198">
        <f>'5 Venituri si cheltuieli'!Q37</f>
        <v>0</v>
      </c>
      <c r="R61" s="198">
        <f>'5 Venituri si cheltuieli'!R37</f>
        <v>0</v>
      </c>
      <c r="S61" s="198">
        <f>'5 Venituri si cheltuieli'!S37</f>
        <v>0</v>
      </c>
      <c r="T61" s="181">
        <f t="shared" si="33"/>
        <v>0</v>
      </c>
      <c r="U61" s="181">
        <f t="shared" si="34"/>
        <v>0</v>
      </c>
      <c r="V61" s="181">
        <f t="shared" si="35"/>
        <v>0</v>
      </c>
      <c r="W61" s="181">
        <f t="shared" si="36"/>
        <v>0</v>
      </c>
      <c r="X61" s="181">
        <f>'5 Venituri si cheltuieli'!X37</f>
        <v>0</v>
      </c>
      <c r="Y61" s="181">
        <f>'5 Venituri si cheltuieli'!Y37</f>
        <v>0</v>
      </c>
      <c r="Z61" s="181">
        <f>'5 Venituri si cheltuieli'!Z37</f>
        <v>0</v>
      </c>
      <c r="AA61" s="181">
        <f>'5 Venituri si cheltuieli'!AA37</f>
        <v>0</v>
      </c>
      <c r="AB61" s="181">
        <f>'5 Venituri si cheltuieli'!AB37</f>
        <v>0</v>
      </c>
      <c r="AC61" s="181">
        <f>'5 Venituri si cheltuieli'!AC37</f>
        <v>0</v>
      </c>
      <c r="AD61" s="181">
        <f>'5 Venituri si cheltuieli'!AD37</f>
        <v>0</v>
      </c>
      <c r="AE61" s="181">
        <f>'5 Venituri si cheltuieli'!AE37</f>
        <v>0</v>
      </c>
      <c r="AF61" s="181">
        <f>'5 Venituri si cheltuieli'!AF37</f>
        <v>0</v>
      </c>
      <c r="AG61" s="181">
        <f>'5 Venituri si cheltuieli'!AG37</f>
        <v>0</v>
      </c>
    </row>
    <row r="62" spans="1:33" x14ac:dyDescent="0.2">
      <c r="A62" s="201"/>
      <c r="B62" s="204" t="s">
        <v>377</v>
      </c>
      <c r="C62" s="184">
        <f>C63+C67</f>
        <v>0</v>
      </c>
      <c r="D62" s="185">
        <f t="shared" ref="D62:AG62" si="37">D63+D67</f>
        <v>0</v>
      </c>
      <c r="E62" s="185">
        <f t="shared" si="37"/>
        <v>0</v>
      </c>
      <c r="F62" s="185">
        <f t="shared" si="37"/>
        <v>0</v>
      </c>
      <c r="G62" s="185">
        <f t="shared" si="37"/>
        <v>0</v>
      </c>
      <c r="H62" s="185">
        <f t="shared" si="37"/>
        <v>0</v>
      </c>
      <c r="I62" s="185">
        <f t="shared" si="37"/>
        <v>0</v>
      </c>
      <c r="J62" s="185">
        <f t="shared" si="37"/>
        <v>0</v>
      </c>
      <c r="K62" s="185">
        <f t="shared" si="37"/>
        <v>0</v>
      </c>
      <c r="L62" s="185">
        <f t="shared" si="37"/>
        <v>0</v>
      </c>
      <c r="M62" s="185">
        <f t="shared" si="37"/>
        <v>0</v>
      </c>
      <c r="N62" s="185">
        <f t="shared" si="37"/>
        <v>0</v>
      </c>
      <c r="O62" s="185">
        <f t="shared" si="37"/>
        <v>0</v>
      </c>
      <c r="P62" s="185">
        <f t="shared" si="37"/>
        <v>0</v>
      </c>
      <c r="Q62" s="185">
        <f t="shared" si="37"/>
        <v>0</v>
      </c>
      <c r="R62" s="185">
        <f t="shared" si="37"/>
        <v>0</v>
      </c>
      <c r="S62" s="185">
        <f t="shared" si="37"/>
        <v>0</v>
      </c>
      <c r="T62" s="181">
        <f t="shared" si="33"/>
        <v>0</v>
      </c>
      <c r="U62" s="181">
        <f t="shared" si="34"/>
        <v>0</v>
      </c>
      <c r="V62" s="181">
        <f t="shared" si="35"/>
        <v>0</v>
      </c>
      <c r="W62" s="181">
        <f t="shared" si="36"/>
        <v>0</v>
      </c>
      <c r="X62" s="184">
        <f t="shared" si="37"/>
        <v>0</v>
      </c>
      <c r="Y62" s="184">
        <f t="shared" si="37"/>
        <v>0</v>
      </c>
      <c r="Z62" s="184">
        <f t="shared" si="37"/>
        <v>0</v>
      </c>
      <c r="AA62" s="184">
        <f t="shared" si="37"/>
        <v>0</v>
      </c>
      <c r="AB62" s="184">
        <f t="shared" si="37"/>
        <v>0</v>
      </c>
      <c r="AC62" s="184">
        <f t="shared" si="37"/>
        <v>0</v>
      </c>
      <c r="AD62" s="184">
        <f t="shared" si="37"/>
        <v>0</v>
      </c>
      <c r="AE62" s="184">
        <f t="shared" si="37"/>
        <v>0</v>
      </c>
      <c r="AF62" s="184">
        <f t="shared" si="37"/>
        <v>0</v>
      </c>
      <c r="AG62" s="184">
        <f t="shared" si="37"/>
        <v>0</v>
      </c>
    </row>
    <row r="63" spans="1:33" x14ac:dyDescent="0.2">
      <c r="A63" s="201" t="s">
        <v>378</v>
      </c>
      <c r="B63" s="121" t="s">
        <v>293</v>
      </c>
      <c r="C63" s="184">
        <f>'5 Venituri si cheltuieli'!C39</f>
        <v>0</v>
      </c>
      <c r="D63" s="185">
        <f>'5 Venituri si cheltuieli'!D39</f>
        <v>0</v>
      </c>
      <c r="E63" s="185">
        <f>'5 Venituri si cheltuieli'!E39</f>
        <v>0</v>
      </c>
      <c r="F63" s="185">
        <f>'5 Venituri si cheltuieli'!F39</f>
        <v>0</v>
      </c>
      <c r="G63" s="185">
        <f>'5 Venituri si cheltuieli'!G39</f>
        <v>0</v>
      </c>
      <c r="H63" s="185">
        <f>'5 Venituri si cheltuieli'!H39</f>
        <v>0</v>
      </c>
      <c r="I63" s="185">
        <f>'5 Venituri si cheltuieli'!I39</f>
        <v>0</v>
      </c>
      <c r="J63" s="185">
        <f>'5 Venituri si cheltuieli'!J39</f>
        <v>0</v>
      </c>
      <c r="K63" s="185">
        <f>'5 Venituri si cheltuieli'!K39</f>
        <v>0</v>
      </c>
      <c r="L63" s="185">
        <f>'5 Venituri si cheltuieli'!L39</f>
        <v>0</v>
      </c>
      <c r="M63" s="185">
        <f>'5 Venituri si cheltuieli'!M39</f>
        <v>0</v>
      </c>
      <c r="N63" s="185">
        <f>'5 Venituri si cheltuieli'!N39</f>
        <v>0</v>
      </c>
      <c r="O63" s="185">
        <f>'5 Venituri si cheltuieli'!O39</f>
        <v>0</v>
      </c>
      <c r="P63" s="185">
        <f>'5 Venituri si cheltuieli'!P39</f>
        <v>0</v>
      </c>
      <c r="Q63" s="185">
        <f>'5 Venituri si cheltuieli'!Q39</f>
        <v>0</v>
      </c>
      <c r="R63" s="185">
        <f>'5 Venituri si cheltuieli'!R39</f>
        <v>0</v>
      </c>
      <c r="S63" s="185">
        <f>'5 Venituri si cheltuieli'!S39</f>
        <v>0</v>
      </c>
      <c r="T63" s="181">
        <f t="shared" si="33"/>
        <v>0</v>
      </c>
      <c r="U63" s="181">
        <f t="shared" si="34"/>
        <v>0</v>
      </c>
      <c r="V63" s="181">
        <f t="shared" si="35"/>
        <v>0</v>
      </c>
      <c r="W63" s="181">
        <f t="shared" si="36"/>
        <v>0</v>
      </c>
      <c r="X63" s="184">
        <f>'5 Venituri si cheltuieli'!X39</f>
        <v>0</v>
      </c>
      <c r="Y63" s="184">
        <f>'5 Venituri si cheltuieli'!Y39</f>
        <v>0</v>
      </c>
      <c r="Z63" s="184">
        <f>'5 Venituri si cheltuieli'!Z39</f>
        <v>0</v>
      </c>
      <c r="AA63" s="184">
        <f>'5 Venituri si cheltuieli'!AA39</f>
        <v>0</v>
      </c>
      <c r="AB63" s="184">
        <f>'5 Venituri si cheltuieli'!AB39</f>
        <v>0</v>
      </c>
      <c r="AC63" s="184">
        <f>'5 Venituri si cheltuieli'!AC39</f>
        <v>0</v>
      </c>
      <c r="AD63" s="184">
        <f>'5 Venituri si cheltuieli'!AD39</f>
        <v>0</v>
      </c>
      <c r="AE63" s="184">
        <f>'5 Venituri si cheltuieli'!AE39</f>
        <v>0</v>
      </c>
      <c r="AF63" s="184">
        <f>'5 Venituri si cheltuieli'!AF39</f>
        <v>0</v>
      </c>
      <c r="AG63" s="184">
        <f>'5 Venituri si cheltuieli'!AG39</f>
        <v>0</v>
      </c>
    </row>
    <row r="64" spans="1:33" x14ac:dyDescent="0.2">
      <c r="A64" s="201"/>
      <c r="B64" s="124" t="s">
        <v>294</v>
      </c>
      <c r="C64" s="183">
        <f>'5 Venituri si cheltuieli'!C40</f>
        <v>0</v>
      </c>
      <c r="D64" s="205">
        <f>'5 Venituri si cheltuieli'!D40</f>
        <v>0</v>
      </c>
      <c r="E64" s="205">
        <f>'5 Venituri si cheltuieli'!E40</f>
        <v>0</v>
      </c>
      <c r="F64" s="205">
        <f>'5 Venituri si cheltuieli'!F40</f>
        <v>0</v>
      </c>
      <c r="G64" s="205">
        <f>'5 Venituri si cheltuieli'!G40</f>
        <v>0</v>
      </c>
      <c r="H64" s="205">
        <f>'5 Venituri si cheltuieli'!H40</f>
        <v>0</v>
      </c>
      <c r="I64" s="205">
        <f>'5 Venituri si cheltuieli'!I40</f>
        <v>0</v>
      </c>
      <c r="J64" s="205">
        <f>'5 Venituri si cheltuieli'!J40</f>
        <v>0</v>
      </c>
      <c r="K64" s="205">
        <f>'5 Venituri si cheltuieli'!K40</f>
        <v>0</v>
      </c>
      <c r="L64" s="205">
        <f>'5 Venituri si cheltuieli'!L40</f>
        <v>0</v>
      </c>
      <c r="M64" s="205">
        <f>'5 Venituri si cheltuieli'!M40</f>
        <v>0</v>
      </c>
      <c r="N64" s="205">
        <f>'5 Venituri si cheltuieli'!N40</f>
        <v>0</v>
      </c>
      <c r="O64" s="205">
        <f>'5 Venituri si cheltuieli'!O40</f>
        <v>0</v>
      </c>
      <c r="P64" s="205">
        <f>'5 Venituri si cheltuieli'!P40</f>
        <v>0</v>
      </c>
      <c r="Q64" s="205">
        <f>'5 Venituri si cheltuieli'!Q40</f>
        <v>0</v>
      </c>
      <c r="R64" s="205">
        <f>'5 Venituri si cheltuieli'!R40</f>
        <v>0</v>
      </c>
      <c r="S64" s="205">
        <f>'5 Venituri si cheltuieli'!S40</f>
        <v>0</v>
      </c>
      <c r="T64" s="181">
        <f t="shared" si="33"/>
        <v>0</v>
      </c>
      <c r="U64" s="181">
        <f t="shared" si="34"/>
        <v>0</v>
      </c>
      <c r="V64" s="181">
        <f t="shared" si="35"/>
        <v>0</v>
      </c>
      <c r="W64" s="181">
        <f t="shared" si="36"/>
        <v>0</v>
      </c>
      <c r="X64" s="183">
        <f>'5 Venituri si cheltuieli'!X40</f>
        <v>0</v>
      </c>
      <c r="Y64" s="183">
        <f>'5 Venituri si cheltuieli'!Y40</f>
        <v>0</v>
      </c>
      <c r="Z64" s="183">
        <f>'5 Venituri si cheltuieli'!Z40</f>
        <v>0</v>
      </c>
      <c r="AA64" s="183">
        <f>'5 Venituri si cheltuieli'!AA40</f>
        <v>0</v>
      </c>
      <c r="AB64" s="183">
        <f>'5 Venituri si cheltuieli'!AB40</f>
        <v>0</v>
      </c>
      <c r="AC64" s="183">
        <f>'5 Venituri si cheltuieli'!AC40</f>
        <v>0</v>
      </c>
      <c r="AD64" s="183">
        <f>'5 Venituri si cheltuieli'!AD40</f>
        <v>0</v>
      </c>
      <c r="AE64" s="183">
        <f>'5 Venituri si cheltuieli'!AE40</f>
        <v>0</v>
      </c>
      <c r="AF64" s="183">
        <f>'5 Venituri si cheltuieli'!AF40</f>
        <v>0</v>
      </c>
      <c r="AG64" s="183">
        <f>'5 Venituri si cheltuieli'!AG40</f>
        <v>0</v>
      </c>
    </row>
    <row r="65" spans="1:33" x14ac:dyDescent="0.2">
      <c r="A65" s="201"/>
      <c r="B65" s="124" t="s">
        <v>295</v>
      </c>
      <c r="C65" s="183">
        <f>'5 Venituri si cheltuieli'!C41</f>
        <v>0</v>
      </c>
      <c r="D65" s="205">
        <f>'5 Venituri si cheltuieli'!D41</f>
        <v>0</v>
      </c>
      <c r="E65" s="205">
        <f>'5 Venituri si cheltuieli'!E41</f>
        <v>0</v>
      </c>
      <c r="F65" s="205">
        <f>'5 Venituri si cheltuieli'!F41</f>
        <v>0</v>
      </c>
      <c r="G65" s="205">
        <f>'5 Venituri si cheltuieli'!G41</f>
        <v>0</v>
      </c>
      <c r="H65" s="205">
        <f>'5 Venituri si cheltuieli'!H41</f>
        <v>0</v>
      </c>
      <c r="I65" s="205">
        <f>'5 Venituri si cheltuieli'!I41</f>
        <v>0</v>
      </c>
      <c r="J65" s="205">
        <f>'5 Venituri si cheltuieli'!J41</f>
        <v>0</v>
      </c>
      <c r="K65" s="205">
        <f>'5 Venituri si cheltuieli'!K41</f>
        <v>0</v>
      </c>
      <c r="L65" s="205">
        <f>'5 Venituri si cheltuieli'!L41</f>
        <v>0</v>
      </c>
      <c r="M65" s="205">
        <f>'5 Venituri si cheltuieli'!M41</f>
        <v>0</v>
      </c>
      <c r="N65" s="205">
        <f>'5 Venituri si cheltuieli'!N41</f>
        <v>0</v>
      </c>
      <c r="O65" s="205">
        <f>'5 Venituri si cheltuieli'!O41</f>
        <v>0</v>
      </c>
      <c r="P65" s="205">
        <f>'5 Venituri si cheltuieli'!P41</f>
        <v>0</v>
      </c>
      <c r="Q65" s="205">
        <f>'5 Venituri si cheltuieli'!Q41</f>
        <v>0</v>
      </c>
      <c r="R65" s="205">
        <f>'5 Venituri si cheltuieli'!R41</f>
        <v>0</v>
      </c>
      <c r="S65" s="205">
        <f>'5 Venituri si cheltuieli'!S41</f>
        <v>0</v>
      </c>
      <c r="T65" s="181">
        <f t="shared" si="33"/>
        <v>0</v>
      </c>
      <c r="U65" s="181">
        <f t="shared" si="34"/>
        <v>0</v>
      </c>
      <c r="V65" s="181">
        <f t="shared" si="35"/>
        <v>0</v>
      </c>
      <c r="W65" s="181">
        <f t="shared" si="36"/>
        <v>0</v>
      </c>
      <c r="X65" s="183">
        <f>'5 Venituri si cheltuieli'!X41</f>
        <v>0</v>
      </c>
      <c r="Y65" s="183">
        <f>'5 Venituri si cheltuieli'!Y41</f>
        <v>0</v>
      </c>
      <c r="Z65" s="183">
        <f>'5 Venituri si cheltuieli'!Z41</f>
        <v>0</v>
      </c>
      <c r="AA65" s="183">
        <f>'5 Venituri si cheltuieli'!AA41</f>
        <v>0</v>
      </c>
      <c r="AB65" s="183">
        <f>'5 Venituri si cheltuieli'!AB41</f>
        <v>0</v>
      </c>
      <c r="AC65" s="183">
        <f>'5 Venituri si cheltuieli'!AC41</f>
        <v>0</v>
      </c>
      <c r="AD65" s="183">
        <f>'5 Venituri si cheltuieli'!AD41</f>
        <v>0</v>
      </c>
      <c r="AE65" s="183">
        <f>'5 Venituri si cheltuieli'!AE41</f>
        <v>0</v>
      </c>
      <c r="AF65" s="183">
        <f>'5 Venituri si cheltuieli'!AF41</f>
        <v>0</v>
      </c>
      <c r="AG65" s="183">
        <f>'5 Venituri si cheltuieli'!AG41</f>
        <v>0</v>
      </c>
    </row>
    <row r="66" spans="1:33" x14ac:dyDescent="0.2">
      <c r="A66" s="201"/>
      <c r="B66" s="124" t="s">
        <v>296</v>
      </c>
      <c r="C66" s="183">
        <f>'5 Venituri si cheltuieli'!C42</f>
        <v>0</v>
      </c>
      <c r="D66" s="205">
        <f>'5 Venituri si cheltuieli'!D42</f>
        <v>0</v>
      </c>
      <c r="E66" s="205">
        <f>'5 Venituri si cheltuieli'!E42</f>
        <v>0</v>
      </c>
      <c r="F66" s="205">
        <f>'5 Venituri si cheltuieli'!F42</f>
        <v>0</v>
      </c>
      <c r="G66" s="205">
        <f>'5 Venituri si cheltuieli'!G42</f>
        <v>0</v>
      </c>
      <c r="H66" s="205">
        <f>'5 Venituri si cheltuieli'!H42</f>
        <v>0</v>
      </c>
      <c r="I66" s="205">
        <f>'5 Venituri si cheltuieli'!I42</f>
        <v>0</v>
      </c>
      <c r="J66" s="205">
        <f>'5 Venituri si cheltuieli'!J42</f>
        <v>0</v>
      </c>
      <c r="K66" s="205">
        <f>'5 Venituri si cheltuieli'!K42</f>
        <v>0</v>
      </c>
      <c r="L66" s="205">
        <f>'5 Venituri si cheltuieli'!L42</f>
        <v>0</v>
      </c>
      <c r="M66" s="205">
        <f>'5 Venituri si cheltuieli'!M42</f>
        <v>0</v>
      </c>
      <c r="N66" s="205">
        <f>'5 Venituri si cheltuieli'!N42</f>
        <v>0</v>
      </c>
      <c r="O66" s="205">
        <f>'5 Venituri si cheltuieli'!O42</f>
        <v>0</v>
      </c>
      <c r="P66" s="205">
        <f>'5 Venituri si cheltuieli'!P42</f>
        <v>0</v>
      </c>
      <c r="Q66" s="205">
        <f>'5 Venituri si cheltuieli'!Q42</f>
        <v>0</v>
      </c>
      <c r="R66" s="205">
        <f>'5 Venituri si cheltuieli'!R42</f>
        <v>0</v>
      </c>
      <c r="S66" s="205">
        <f>'5 Venituri si cheltuieli'!S42</f>
        <v>0</v>
      </c>
      <c r="T66" s="181">
        <f t="shared" si="33"/>
        <v>0</v>
      </c>
      <c r="U66" s="181">
        <f t="shared" si="34"/>
        <v>0</v>
      </c>
      <c r="V66" s="181">
        <f t="shared" si="35"/>
        <v>0</v>
      </c>
      <c r="W66" s="181">
        <f t="shared" si="36"/>
        <v>0</v>
      </c>
      <c r="X66" s="183">
        <f>'5 Venituri si cheltuieli'!X42</f>
        <v>0</v>
      </c>
      <c r="Y66" s="183">
        <f>'5 Venituri si cheltuieli'!Y42</f>
        <v>0</v>
      </c>
      <c r="Z66" s="183">
        <f>'5 Venituri si cheltuieli'!Z42</f>
        <v>0</v>
      </c>
      <c r="AA66" s="183">
        <f>'5 Venituri si cheltuieli'!AA42</f>
        <v>0</v>
      </c>
      <c r="AB66" s="183">
        <f>'5 Venituri si cheltuieli'!AB42</f>
        <v>0</v>
      </c>
      <c r="AC66" s="183">
        <f>'5 Venituri si cheltuieli'!AC42</f>
        <v>0</v>
      </c>
      <c r="AD66" s="183">
        <f>'5 Venituri si cheltuieli'!AD42</f>
        <v>0</v>
      </c>
      <c r="AE66" s="183">
        <f>'5 Venituri si cheltuieli'!AE42</f>
        <v>0</v>
      </c>
      <c r="AF66" s="183">
        <f>'5 Venituri si cheltuieli'!AF42</f>
        <v>0</v>
      </c>
      <c r="AG66" s="183">
        <f>'5 Venituri si cheltuieli'!AG42</f>
        <v>0</v>
      </c>
    </row>
    <row r="67" spans="1:33" x14ac:dyDescent="0.2">
      <c r="A67" s="201" t="s">
        <v>379</v>
      </c>
      <c r="B67" s="106" t="s">
        <v>317</v>
      </c>
      <c r="C67" s="184">
        <f>'5 Venituri si cheltuieli'!C43</f>
        <v>0</v>
      </c>
      <c r="D67" s="185">
        <f>'5 Venituri si cheltuieli'!D43</f>
        <v>0</v>
      </c>
      <c r="E67" s="185">
        <f>'5 Venituri si cheltuieli'!E43</f>
        <v>0</v>
      </c>
      <c r="F67" s="185">
        <f>'5 Venituri si cheltuieli'!F43</f>
        <v>0</v>
      </c>
      <c r="G67" s="185">
        <f>'5 Venituri si cheltuieli'!G43</f>
        <v>0</v>
      </c>
      <c r="H67" s="185">
        <f>'5 Venituri si cheltuieli'!H43</f>
        <v>0</v>
      </c>
      <c r="I67" s="185">
        <f>'5 Venituri si cheltuieli'!I43</f>
        <v>0</v>
      </c>
      <c r="J67" s="185">
        <f>'5 Venituri si cheltuieli'!J43</f>
        <v>0</v>
      </c>
      <c r="K67" s="185">
        <f>'5 Venituri si cheltuieli'!K43</f>
        <v>0</v>
      </c>
      <c r="L67" s="185">
        <f>'5 Venituri si cheltuieli'!L43</f>
        <v>0</v>
      </c>
      <c r="M67" s="185">
        <f>'5 Venituri si cheltuieli'!M43</f>
        <v>0</v>
      </c>
      <c r="N67" s="185">
        <f>'5 Venituri si cheltuieli'!N43</f>
        <v>0</v>
      </c>
      <c r="O67" s="185">
        <f>'5 Venituri si cheltuieli'!O43</f>
        <v>0</v>
      </c>
      <c r="P67" s="185">
        <f>'5 Venituri si cheltuieli'!P43</f>
        <v>0</v>
      </c>
      <c r="Q67" s="185">
        <f>'5 Venituri si cheltuieli'!Q43</f>
        <v>0</v>
      </c>
      <c r="R67" s="185">
        <f>'5 Venituri si cheltuieli'!R43</f>
        <v>0</v>
      </c>
      <c r="S67" s="185">
        <f>'5 Venituri si cheltuieli'!S43</f>
        <v>0</v>
      </c>
      <c r="T67" s="181">
        <f t="shared" si="33"/>
        <v>0</v>
      </c>
      <c r="U67" s="181">
        <f t="shared" si="34"/>
        <v>0</v>
      </c>
      <c r="V67" s="181">
        <f t="shared" si="35"/>
        <v>0</v>
      </c>
      <c r="W67" s="181">
        <f t="shared" si="36"/>
        <v>0</v>
      </c>
      <c r="X67" s="184">
        <f>'5 Venituri si cheltuieli'!X43</f>
        <v>0</v>
      </c>
      <c r="Y67" s="184">
        <f>'5 Venituri si cheltuieli'!Y43</f>
        <v>0</v>
      </c>
      <c r="Z67" s="184">
        <f>'5 Venituri si cheltuieli'!Z43</f>
        <v>0</v>
      </c>
      <c r="AA67" s="184">
        <f>'5 Venituri si cheltuieli'!AA43</f>
        <v>0</v>
      </c>
      <c r="AB67" s="184">
        <f>'5 Venituri si cheltuieli'!AB43</f>
        <v>0</v>
      </c>
      <c r="AC67" s="184">
        <f>'5 Venituri si cheltuieli'!AC43</f>
        <v>0</v>
      </c>
      <c r="AD67" s="184">
        <f>'5 Venituri si cheltuieli'!AD43</f>
        <v>0</v>
      </c>
      <c r="AE67" s="184">
        <f>'5 Venituri si cheltuieli'!AE43</f>
        <v>0</v>
      </c>
      <c r="AF67" s="184">
        <f>'5 Venituri si cheltuieli'!AF43</f>
        <v>0</v>
      </c>
      <c r="AG67" s="184">
        <f>'5 Venituri si cheltuieli'!AG43</f>
        <v>0</v>
      </c>
    </row>
    <row r="68" spans="1:33" x14ac:dyDescent="0.2">
      <c r="A68" s="201"/>
      <c r="B68" s="199" t="s">
        <v>299</v>
      </c>
      <c r="C68" s="184">
        <f>'5 Venituri si cheltuieli'!C45</f>
        <v>0</v>
      </c>
      <c r="D68" s="185">
        <f>'5 Venituri si cheltuieli'!D45</f>
        <v>0</v>
      </c>
      <c r="E68" s="185">
        <f>'5 Venituri si cheltuieli'!E45</f>
        <v>0</v>
      </c>
      <c r="F68" s="185">
        <f>'5 Venituri si cheltuieli'!F45</f>
        <v>0</v>
      </c>
      <c r="G68" s="185">
        <f>'5 Venituri si cheltuieli'!G45</f>
        <v>0</v>
      </c>
      <c r="H68" s="185">
        <f>'5 Venituri si cheltuieli'!H45</f>
        <v>0</v>
      </c>
      <c r="I68" s="185">
        <f>'5 Venituri si cheltuieli'!I45</f>
        <v>0</v>
      </c>
      <c r="J68" s="185">
        <f>'5 Venituri si cheltuieli'!J45</f>
        <v>0</v>
      </c>
      <c r="K68" s="185">
        <f>'5 Venituri si cheltuieli'!K45</f>
        <v>0</v>
      </c>
      <c r="L68" s="185">
        <f>'5 Venituri si cheltuieli'!L45</f>
        <v>0</v>
      </c>
      <c r="M68" s="185">
        <f>'5 Venituri si cheltuieli'!M45</f>
        <v>0</v>
      </c>
      <c r="N68" s="185">
        <f>'5 Venituri si cheltuieli'!N45</f>
        <v>0</v>
      </c>
      <c r="O68" s="185">
        <f>'5 Venituri si cheltuieli'!O45</f>
        <v>0</v>
      </c>
      <c r="P68" s="185">
        <f>'5 Venituri si cheltuieli'!P45</f>
        <v>0</v>
      </c>
      <c r="Q68" s="185">
        <f>'5 Venituri si cheltuieli'!Q45</f>
        <v>0</v>
      </c>
      <c r="R68" s="185">
        <f>'5 Venituri si cheltuieli'!R45</f>
        <v>0</v>
      </c>
      <c r="S68" s="185">
        <f>'5 Venituri si cheltuieli'!S45</f>
        <v>0</v>
      </c>
      <c r="T68" s="181">
        <f t="shared" si="33"/>
        <v>0</v>
      </c>
      <c r="U68" s="181">
        <f t="shared" si="34"/>
        <v>0</v>
      </c>
      <c r="V68" s="181">
        <f t="shared" si="35"/>
        <v>0</v>
      </c>
      <c r="W68" s="181">
        <f t="shared" si="36"/>
        <v>0</v>
      </c>
      <c r="X68" s="184">
        <f>'5 Venituri si cheltuieli'!X45</f>
        <v>0</v>
      </c>
      <c r="Y68" s="184">
        <f>'5 Venituri si cheltuieli'!Y45</f>
        <v>0</v>
      </c>
      <c r="Z68" s="184">
        <f>'5 Venituri si cheltuieli'!Z45</f>
        <v>0</v>
      </c>
      <c r="AA68" s="184">
        <f>'5 Venituri si cheltuieli'!AA45</f>
        <v>0</v>
      </c>
      <c r="AB68" s="184">
        <f>'5 Venituri si cheltuieli'!AB45</f>
        <v>0</v>
      </c>
      <c r="AC68" s="184">
        <f>'5 Venituri si cheltuieli'!AC45</f>
        <v>0</v>
      </c>
      <c r="AD68" s="184">
        <f>'5 Venituri si cheltuieli'!AD45</f>
        <v>0</v>
      </c>
      <c r="AE68" s="184">
        <f>'5 Venituri si cheltuieli'!AE45</f>
        <v>0</v>
      </c>
      <c r="AF68" s="184">
        <f>'5 Venituri si cheltuieli'!AF45</f>
        <v>0</v>
      </c>
      <c r="AG68" s="184">
        <f>'5 Venituri si cheltuieli'!AG45</f>
        <v>0</v>
      </c>
    </row>
    <row r="69" spans="1:33" x14ac:dyDescent="0.2">
      <c r="A69" s="517" t="s">
        <v>380</v>
      </c>
      <c r="B69" s="517"/>
      <c r="C69" s="184">
        <f t="shared" ref="C69:S69" si="38">C54+C62+C68</f>
        <v>0</v>
      </c>
      <c r="D69" s="185">
        <f t="shared" si="38"/>
        <v>0</v>
      </c>
      <c r="E69" s="185">
        <f t="shared" si="38"/>
        <v>0</v>
      </c>
      <c r="F69" s="185">
        <f t="shared" si="38"/>
        <v>0</v>
      </c>
      <c r="G69" s="185">
        <f t="shared" si="38"/>
        <v>0</v>
      </c>
      <c r="H69" s="185">
        <f t="shared" si="38"/>
        <v>0</v>
      </c>
      <c r="I69" s="185">
        <f t="shared" si="38"/>
        <v>0</v>
      </c>
      <c r="J69" s="185">
        <f t="shared" si="38"/>
        <v>0</v>
      </c>
      <c r="K69" s="185">
        <f t="shared" si="38"/>
        <v>0</v>
      </c>
      <c r="L69" s="185">
        <f t="shared" si="38"/>
        <v>0</v>
      </c>
      <c r="M69" s="185">
        <f t="shared" si="38"/>
        <v>0</v>
      </c>
      <c r="N69" s="185">
        <f t="shared" si="38"/>
        <v>0</v>
      </c>
      <c r="O69" s="185">
        <f t="shared" si="38"/>
        <v>0</v>
      </c>
      <c r="P69" s="185">
        <f t="shared" si="38"/>
        <v>0</v>
      </c>
      <c r="Q69" s="185">
        <f t="shared" si="38"/>
        <v>0</v>
      </c>
      <c r="R69" s="185">
        <f t="shared" si="38"/>
        <v>0</v>
      </c>
      <c r="S69" s="185">
        <f t="shared" si="38"/>
        <v>0</v>
      </c>
      <c r="T69" s="181">
        <f t="shared" si="33"/>
        <v>0</v>
      </c>
      <c r="U69" s="181">
        <f t="shared" si="34"/>
        <v>0</v>
      </c>
      <c r="V69" s="181">
        <f t="shared" si="35"/>
        <v>0</v>
      </c>
      <c r="W69" s="181">
        <f t="shared" si="36"/>
        <v>0</v>
      </c>
      <c r="X69" s="184">
        <f t="shared" ref="X69:AG69" si="39">X54+X62+X68</f>
        <v>0</v>
      </c>
      <c r="Y69" s="184">
        <f t="shared" si="39"/>
        <v>0</v>
      </c>
      <c r="Z69" s="184">
        <f t="shared" si="39"/>
        <v>0</v>
      </c>
      <c r="AA69" s="184">
        <f t="shared" si="39"/>
        <v>0</v>
      </c>
      <c r="AB69" s="184">
        <f t="shared" si="39"/>
        <v>0</v>
      </c>
      <c r="AC69" s="184">
        <f t="shared" si="39"/>
        <v>0</v>
      </c>
      <c r="AD69" s="184">
        <f t="shared" si="39"/>
        <v>0</v>
      </c>
      <c r="AE69" s="184">
        <f t="shared" si="39"/>
        <v>0</v>
      </c>
      <c r="AF69" s="184">
        <f t="shared" si="39"/>
        <v>0</v>
      </c>
      <c r="AG69" s="184">
        <f t="shared" si="39"/>
        <v>0</v>
      </c>
    </row>
    <row r="70" spans="1:33" x14ac:dyDescent="0.2">
      <c r="A70" s="520" t="s">
        <v>381</v>
      </c>
      <c r="B70" s="520"/>
      <c r="C70" s="184">
        <f t="shared" ref="C70:S70" si="40">C52-C69</f>
        <v>0</v>
      </c>
      <c r="D70" s="185">
        <f t="shared" si="40"/>
        <v>0</v>
      </c>
      <c r="E70" s="185">
        <f t="shared" si="40"/>
        <v>0</v>
      </c>
      <c r="F70" s="185">
        <f t="shared" si="40"/>
        <v>0</v>
      </c>
      <c r="G70" s="185">
        <f t="shared" si="40"/>
        <v>0</v>
      </c>
      <c r="H70" s="185">
        <f t="shared" si="40"/>
        <v>0</v>
      </c>
      <c r="I70" s="185">
        <f t="shared" si="40"/>
        <v>0</v>
      </c>
      <c r="J70" s="185">
        <f t="shared" si="40"/>
        <v>0</v>
      </c>
      <c r="K70" s="185">
        <f t="shared" si="40"/>
        <v>0</v>
      </c>
      <c r="L70" s="185">
        <f t="shared" si="40"/>
        <v>0</v>
      </c>
      <c r="M70" s="185">
        <f t="shared" si="40"/>
        <v>0</v>
      </c>
      <c r="N70" s="185">
        <f t="shared" si="40"/>
        <v>0</v>
      </c>
      <c r="O70" s="185">
        <f t="shared" si="40"/>
        <v>0</v>
      </c>
      <c r="P70" s="185">
        <f t="shared" si="40"/>
        <v>0</v>
      </c>
      <c r="Q70" s="185">
        <f t="shared" si="40"/>
        <v>0</v>
      </c>
      <c r="R70" s="185">
        <f t="shared" si="40"/>
        <v>0</v>
      </c>
      <c r="S70" s="185">
        <f t="shared" si="40"/>
        <v>0</v>
      </c>
      <c r="T70" s="181">
        <f t="shared" si="33"/>
        <v>0</v>
      </c>
      <c r="U70" s="181">
        <f t="shared" si="34"/>
        <v>0</v>
      </c>
      <c r="V70" s="181">
        <f t="shared" si="35"/>
        <v>0</v>
      </c>
      <c r="W70" s="181">
        <f t="shared" si="36"/>
        <v>0</v>
      </c>
      <c r="X70" s="184">
        <f t="shared" ref="X70:AG70" si="41">X52-X69</f>
        <v>0</v>
      </c>
      <c r="Y70" s="184">
        <f t="shared" si="41"/>
        <v>0</v>
      </c>
      <c r="Z70" s="184">
        <f t="shared" si="41"/>
        <v>0</v>
      </c>
      <c r="AA70" s="184">
        <f t="shared" si="41"/>
        <v>0</v>
      </c>
      <c r="AB70" s="184">
        <f t="shared" si="41"/>
        <v>0</v>
      </c>
      <c r="AC70" s="184">
        <f t="shared" si="41"/>
        <v>0</v>
      </c>
      <c r="AD70" s="184">
        <f t="shared" si="41"/>
        <v>0</v>
      </c>
      <c r="AE70" s="184">
        <f t="shared" si="41"/>
        <v>0</v>
      </c>
      <c r="AF70" s="184">
        <f t="shared" si="41"/>
        <v>0</v>
      </c>
      <c r="AG70" s="184">
        <f t="shared" si="41"/>
        <v>0</v>
      </c>
    </row>
    <row r="71" spans="1:33" x14ac:dyDescent="0.2">
      <c r="A71" s="517" t="s">
        <v>382</v>
      </c>
      <c r="B71" s="517"/>
      <c r="C71" s="184">
        <f t="shared" ref="C71:S71" si="42">C33+C70</f>
        <v>0</v>
      </c>
      <c r="D71" s="185">
        <f t="shared" si="42"/>
        <v>0</v>
      </c>
      <c r="E71" s="185">
        <f t="shared" si="42"/>
        <v>0</v>
      </c>
      <c r="F71" s="185">
        <f t="shared" si="42"/>
        <v>0</v>
      </c>
      <c r="G71" s="185">
        <f t="shared" si="42"/>
        <v>0</v>
      </c>
      <c r="H71" s="185">
        <f t="shared" si="42"/>
        <v>0</v>
      </c>
      <c r="I71" s="185">
        <f t="shared" si="42"/>
        <v>0</v>
      </c>
      <c r="J71" s="185">
        <f t="shared" si="42"/>
        <v>0</v>
      </c>
      <c r="K71" s="185">
        <f t="shared" si="42"/>
        <v>0</v>
      </c>
      <c r="L71" s="185">
        <f t="shared" si="42"/>
        <v>0</v>
      </c>
      <c r="M71" s="185">
        <f t="shared" si="42"/>
        <v>0</v>
      </c>
      <c r="N71" s="185">
        <f t="shared" si="42"/>
        <v>0</v>
      </c>
      <c r="O71" s="185">
        <f t="shared" si="42"/>
        <v>0</v>
      </c>
      <c r="P71" s="185">
        <f t="shared" si="42"/>
        <v>0</v>
      </c>
      <c r="Q71" s="185">
        <f t="shared" si="42"/>
        <v>0</v>
      </c>
      <c r="R71" s="185">
        <f t="shared" si="42"/>
        <v>0</v>
      </c>
      <c r="S71" s="185">
        <f t="shared" si="42"/>
        <v>0</v>
      </c>
      <c r="T71" s="181">
        <f t="shared" si="33"/>
        <v>0</v>
      </c>
      <c r="U71" s="181">
        <f t="shared" si="34"/>
        <v>0</v>
      </c>
      <c r="V71" s="181">
        <f t="shared" si="35"/>
        <v>0</v>
      </c>
      <c r="W71" s="181">
        <f t="shared" si="36"/>
        <v>0</v>
      </c>
      <c r="X71" s="184">
        <f t="shared" ref="X71:AG71" si="43">X33+X70</f>
        <v>0</v>
      </c>
      <c r="Y71" s="184">
        <f t="shared" si="43"/>
        <v>0</v>
      </c>
      <c r="Z71" s="184">
        <f t="shared" si="43"/>
        <v>0</v>
      </c>
      <c r="AA71" s="184">
        <f t="shared" si="43"/>
        <v>0</v>
      </c>
      <c r="AB71" s="184">
        <f t="shared" si="43"/>
        <v>0</v>
      </c>
      <c r="AC71" s="184">
        <f t="shared" si="43"/>
        <v>0</v>
      </c>
      <c r="AD71" s="184">
        <f t="shared" si="43"/>
        <v>0</v>
      </c>
      <c r="AE71" s="184">
        <f t="shared" si="43"/>
        <v>0</v>
      </c>
      <c r="AF71" s="184">
        <f t="shared" si="43"/>
        <v>0</v>
      </c>
      <c r="AG71" s="184">
        <f t="shared" si="43"/>
        <v>0</v>
      </c>
    </row>
    <row r="72" spans="1:33" x14ac:dyDescent="0.2">
      <c r="A72" s="182" t="s">
        <v>383</v>
      </c>
      <c r="B72" s="187" t="s">
        <v>384</v>
      </c>
      <c r="C72" s="179"/>
      <c r="D72" s="180"/>
      <c r="E72" s="180"/>
      <c r="F72" s="180"/>
      <c r="G72" s="180"/>
      <c r="H72" s="180"/>
      <c r="I72" s="180"/>
      <c r="J72" s="180"/>
      <c r="K72" s="180"/>
      <c r="L72" s="180"/>
      <c r="M72" s="180"/>
      <c r="N72" s="180"/>
      <c r="O72" s="180"/>
      <c r="P72" s="180"/>
      <c r="Q72" s="180"/>
      <c r="R72" s="180"/>
      <c r="S72" s="206"/>
      <c r="T72" s="181">
        <f t="shared" si="33"/>
        <v>0</v>
      </c>
      <c r="U72" s="181">
        <f t="shared" si="34"/>
        <v>0</v>
      </c>
      <c r="V72" s="181">
        <f t="shared" si="35"/>
        <v>0</v>
      </c>
      <c r="W72" s="181">
        <f t="shared" si="36"/>
        <v>0</v>
      </c>
      <c r="X72" s="207"/>
      <c r="Y72" s="207"/>
      <c r="Z72" s="207"/>
      <c r="AA72" s="207"/>
      <c r="AB72" s="207"/>
      <c r="AC72" s="207"/>
      <c r="AD72" s="207"/>
      <c r="AE72" s="207"/>
      <c r="AF72" s="207"/>
      <c r="AG72" s="207"/>
    </row>
    <row r="73" spans="1:33" x14ac:dyDescent="0.2">
      <c r="A73" s="182" t="s">
        <v>385</v>
      </c>
      <c r="B73" s="187" t="s">
        <v>386</v>
      </c>
      <c r="C73" s="179"/>
      <c r="D73" s="180"/>
      <c r="E73" s="180"/>
      <c r="F73" s="180"/>
      <c r="G73" s="180"/>
      <c r="H73" s="180"/>
      <c r="I73" s="180"/>
      <c r="J73" s="180"/>
      <c r="K73" s="180"/>
      <c r="L73" s="180"/>
      <c r="M73" s="180"/>
      <c r="N73" s="180"/>
      <c r="O73" s="180"/>
      <c r="P73" s="180"/>
      <c r="Q73" s="180"/>
      <c r="R73" s="180"/>
      <c r="S73" s="180"/>
      <c r="T73" s="181">
        <f t="shared" si="33"/>
        <v>0</v>
      </c>
      <c r="U73" s="181">
        <f t="shared" si="34"/>
        <v>0</v>
      </c>
      <c r="V73" s="181">
        <f t="shared" si="35"/>
        <v>0</v>
      </c>
      <c r="W73" s="181">
        <f t="shared" si="36"/>
        <v>0</v>
      </c>
      <c r="X73" s="179"/>
      <c r="Y73" s="179"/>
      <c r="Z73" s="179"/>
      <c r="AA73" s="179"/>
      <c r="AB73" s="179"/>
      <c r="AC73" s="179"/>
      <c r="AD73" s="179"/>
      <c r="AE73" s="179"/>
      <c r="AF73" s="179"/>
      <c r="AG73" s="179"/>
    </row>
    <row r="74" spans="1:33" x14ac:dyDescent="0.2">
      <c r="A74" s="182" t="s">
        <v>387</v>
      </c>
      <c r="B74" s="187" t="s">
        <v>322</v>
      </c>
      <c r="C74" s="183">
        <f>'c Cont PP previzionat'!C33</f>
        <v>0</v>
      </c>
      <c r="D74" s="205">
        <f>'c Cont PP previzionat'!D33</f>
        <v>0</v>
      </c>
      <c r="E74" s="205">
        <f>'c Cont PP previzionat'!E33</f>
        <v>0</v>
      </c>
      <c r="F74" s="205">
        <f>'c Cont PP previzionat'!F33</f>
        <v>0</v>
      </c>
      <c r="G74" s="205">
        <f>'c Cont PP previzionat'!G33</f>
        <v>0</v>
      </c>
      <c r="H74" s="205">
        <f>'c Cont PP previzionat'!H33</f>
        <v>0</v>
      </c>
      <c r="I74" s="205">
        <f>'c Cont PP previzionat'!I33</f>
        <v>0</v>
      </c>
      <c r="J74" s="205">
        <f>'c Cont PP previzionat'!J33</f>
        <v>0</v>
      </c>
      <c r="K74" s="205">
        <f>'c Cont PP previzionat'!K33</f>
        <v>0</v>
      </c>
      <c r="L74" s="205">
        <f>'c Cont PP previzionat'!L33</f>
        <v>0</v>
      </c>
      <c r="M74" s="205">
        <f>'c Cont PP previzionat'!M33</f>
        <v>0</v>
      </c>
      <c r="N74" s="205">
        <f>'c Cont PP previzionat'!N33</f>
        <v>0</v>
      </c>
      <c r="O74" s="205">
        <f>'c Cont PP previzionat'!O33</f>
        <v>0</v>
      </c>
      <c r="P74" s="205">
        <f>'c Cont PP previzionat'!P33</f>
        <v>0</v>
      </c>
      <c r="Q74" s="205">
        <f>'c Cont PP previzionat'!Q33</f>
        <v>0</v>
      </c>
      <c r="R74" s="205">
        <f>'c Cont PP previzionat'!R33</f>
        <v>0</v>
      </c>
      <c r="S74" s="205">
        <f>'c Cont PP previzionat'!S33</f>
        <v>0</v>
      </c>
      <c r="T74" s="181">
        <f t="shared" si="33"/>
        <v>0</v>
      </c>
      <c r="U74" s="181">
        <f t="shared" si="34"/>
        <v>0</v>
      </c>
      <c r="V74" s="181">
        <f t="shared" si="35"/>
        <v>0</v>
      </c>
      <c r="W74" s="181">
        <f t="shared" si="36"/>
        <v>0</v>
      </c>
      <c r="X74" s="183">
        <f>'c Cont PP previzionat'!X33</f>
        <v>0</v>
      </c>
      <c r="Y74" s="183">
        <f>'c Cont PP previzionat'!Y33</f>
        <v>0</v>
      </c>
      <c r="Z74" s="183">
        <f>'c Cont PP previzionat'!Z33</f>
        <v>0</v>
      </c>
      <c r="AA74" s="183">
        <f>'c Cont PP previzionat'!AA33</f>
        <v>0</v>
      </c>
      <c r="AB74" s="183">
        <f>'c Cont PP previzionat'!AB33</f>
        <v>0</v>
      </c>
      <c r="AC74" s="183">
        <f>'c Cont PP previzionat'!AC33</f>
        <v>0</v>
      </c>
      <c r="AD74" s="183">
        <f>'c Cont PP previzionat'!AD33</f>
        <v>0</v>
      </c>
      <c r="AE74" s="183">
        <f>'c Cont PP previzionat'!AE33</f>
        <v>0</v>
      </c>
      <c r="AF74" s="183">
        <f>'c Cont PP previzionat'!AF33</f>
        <v>0</v>
      </c>
      <c r="AG74" s="183">
        <f>'c Cont PP previzionat'!AG33</f>
        <v>0</v>
      </c>
    </row>
    <row r="75" spans="1:33" x14ac:dyDescent="0.2">
      <c r="A75" s="517" t="s">
        <v>388</v>
      </c>
      <c r="B75" s="517"/>
      <c r="C75" s="184">
        <f>C72-C73+C74</f>
        <v>0</v>
      </c>
      <c r="D75" s="185">
        <f t="shared" ref="D75:AG75" si="44">D72-D73+D74</f>
        <v>0</v>
      </c>
      <c r="E75" s="185">
        <f t="shared" si="44"/>
        <v>0</v>
      </c>
      <c r="F75" s="185">
        <f t="shared" si="44"/>
        <v>0</v>
      </c>
      <c r="G75" s="185">
        <f t="shared" si="44"/>
        <v>0</v>
      </c>
      <c r="H75" s="185">
        <f t="shared" si="44"/>
        <v>0</v>
      </c>
      <c r="I75" s="185">
        <f t="shared" si="44"/>
        <v>0</v>
      </c>
      <c r="J75" s="185">
        <f t="shared" si="44"/>
        <v>0</v>
      </c>
      <c r="K75" s="185">
        <f t="shared" si="44"/>
        <v>0</v>
      </c>
      <c r="L75" s="185">
        <f t="shared" si="44"/>
        <v>0</v>
      </c>
      <c r="M75" s="185">
        <f t="shared" si="44"/>
        <v>0</v>
      </c>
      <c r="N75" s="185">
        <f t="shared" si="44"/>
        <v>0</v>
      </c>
      <c r="O75" s="185">
        <f t="shared" si="44"/>
        <v>0</v>
      </c>
      <c r="P75" s="185">
        <f t="shared" si="44"/>
        <v>0</v>
      </c>
      <c r="Q75" s="185">
        <f t="shared" si="44"/>
        <v>0</v>
      </c>
      <c r="R75" s="185">
        <f t="shared" si="44"/>
        <v>0</v>
      </c>
      <c r="S75" s="185">
        <f t="shared" si="44"/>
        <v>0</v>
      </c>
      <c r="T75" s="181">
        <f t="shared" si="33"/>
        <v>0</v>
      </c>
      <c r="U75" s="181">
        <f t="shared" si="34"/>
        <v>0</v>
      </c>
      <c r="V75" s="181">
        <f t="shared" si="35"/>
        <v>0</v>
      </c>
      <c r="W75" s="181">
        <f t="shared" si="36"/>
        <v>0</v>
      </c>
      <c r="X75" s="184">
        <f t="shared" si="44"/>
        <v>0</v>
      </c>
      <c r="Y75" s="184">
        <f t="shared" si="44"/>
        <v>0</v>
      </c>
      <c r="Z75" s="184">
        <f t="shared" si="44"/>
        <v>0</v>
      </c>
      <c r="AA75" s="184">
        <f t="shared" si="44"/>
        <v>0</v>
      </c>
      <c r="AB75" s="184">
        <f t="shared" si="44"/>
        <v>0</v>
      </c>
      <c r="AC75" s="184">
        <f t="shared" si="44"/>
        <v>0</v>
      </c>
      <c r="AD75" s="184">
        <f t="shared" si="44"/>
        <v>0</v>
      </c>
      <c r="AE75" s="184">
        <f t="shared" si="44"/>
        <v>0</v>
      </c>
      <c r="AF75" s="184">
        <f t="shared" si="44"/>
        <v>0</v>
      </c>
      <c r="AG75" s="184">
        <f t="shared" si="44"/>
        <v>0</v>
      </c>
    </row>
    <row r="76" spans="1:33" ht="15" customHeight="1" x14ac:dyDescent="0.2">
      <c r="A76" s="520" t="s">
        <v>354</v>
      </c>
      <c r="B76" s="520"/>
      <c r="C76" s="184">
        <f t="shared" ref="C76:S76" si="45">C33</f>
        <v>0</v>
      </c>
      <c r="D76" s="185">
        <f t="shared" si="45"/>
        <v>0</v>
      </c>
      <c r="E76" s="185">
        <f t="shared" si="45"/>
        <v>0</v>
      </c>
      <c r="F76" s="185">
        <f t="shared" si="45"/>
        <v>0</v>
      </c>
      <c r="G76" s="185">
        <f t="shared" si="45"/>
        <v>0</v>
      </c>
      <c r="H76" s="185">
        <f t="shared" si="45"/>
        <v>0</v>
      </c>
      <c r="I76" s="185">
        <f t="shared" si="45"/>
        <v>0</v>
      </c>
      <c r="J76" s="185">
        <f t="shared" si="45"/>
        <v>0</v>
      </c>
      <c r="K76" s="185">
        <f t="shared" si="45"/>
        <v>0</v>
      </c>
      <c r="L76" s="185">
        <f t="shared" si="45"/>
        <v>0</v>
      </c>
      <c r="M76" s="185">
        <f t="shared" si="45"/>
        <v>0</v>
      </c>
      <c r="N76" s="185">
        <f t="shared" si="45"/>
        <v>0</v>
      </c>
      <c r="O76" s="185">
        <f t="shared" si="45"/>
        <v>0</v>
      </c>
      <c r="P76" s="185">
        <f t="shared" si="45"/>
        <v>0</v>
      </c>
      <c r="Q76" s="185">
        <f t="shared" si="45"/>
        <v>0</v>
      </c>
      <c r="R76" s="185">
        <f t="shared" si="45"/>
        <v>0</v>
      </c>
      <c r="S76" s="185">
        <f t="shared" si="45"/>
        <v>0</v>
      </c>
      <c r="T76" s="181">
        <f t="shared" si="33"/>
        <v>0</v>
      </c>
      <c r="U76" s="181">
        <f t="shared" si="34"/>
        <v>0</v>
      </c>
      <c r="V76" s="181">
        <f t="shared" si="35"/>
        <v>0</v>
      </c>
      <c r="W76" s="181">
        <f t="shared" si="36"/>
        <v>0</v>
      </c>
      <c r="X76" s="184">
        <f t="shared" ref="X76:AG76" si="46">X33</f>
        <v>0</v>
      </c>
      <c r="Y76" s="184">
        <f t="shared" si="46"/>
        <v>0</v>
      </c>
      <c r="Z76" s="184">
        <f t="shared" si="46"/>
        <v>0</v>
      </c>
      <c r="AA76" s="184">
        <f t="shared" si="46"/>
        <v>0</v>
      </c>
      <c r="AB76" s="184">
        <f t="shared" si="46"/>
        <v>0</v>
      </c>
      <c r="AC76" s="184">
        <f t="shared" si="46"/>
        <v>0</v>
      </c>
      <c r="AD76" s="184">
        <f t="shared" si="46"/>
        <v>0</v>
      </c>
      <c r="AE76" s="184">
        <f t="shared" si="46"/>
        <v>0</v>
      </c>
      <c r="AF76" s="184">
        <f t="shared" si="46"/>
        <v>0</v>
      </c>
      <c r="AG76" s="184">
        <f t="shared" si="46"/>
        <v>0</v>
      </c>
    </row>
    <row r="77" spans="1:33" x14ac:dyDescent="0.2">
      <c r="A77" s="517" t="s">
        <v>389</v>
      </c>
      <c r="B77" s="517"/>
      <c r="C77" s="184">
        <f t="shared" ref="C77:S77" si="47">C70-C75</f>
        <v>0</v>
      </c>
      <c r="D77" s="185">
        <f t="shared" si="47"/>
        <v>0</v>
      </c>
      <c r="E77" s="185">
        <f t="shared" si="47"/>
        <v>0</v>
      </c>
      <c r="F77" s="185">
        <f t="shared" si="47"/>
        <v>0</v>
      </c>
      <c r="G77" s="185">
        <f t="shared" si="47"/>
        <v>0</v>
      </c>
      <c r="H77" s="185">
        <f t="shared" si="47"/>
        <v>0</v>
      </c>
      <c r="I77" s="185">
        <f t="shared" si="47"/>
        <v>0</v>
      </c>
      <c r="J77" s="185">
        <f t="shared" si="47"/>
        <v>0</v>
      </c>
      <c r="K77" s="185">
        <f t="shared" si="47"/>
        <v>0</v>
      </c>
      <c r="L77" s="185">
        <f t="shared" si="47"/>
        <v>0</v>
      </c>
      <c r="M77" s="185">
        <f t="shared" si="47"/>
        <v>0</v>
      </c>
      <c r="N77" s="185">
        <f t="shared" si="47"/>
        <v>0</v>
      </c>
      <c r="O77" s="185">
        <f t="shared" si="47"/>
        <v>0</v>
      </c>
      <c r="P77" s="185">
        <f t="shared" si="47"/>
        <v>0</v>
      </c>
      <c r="Q77" s="185">
        <f t="shared" si="47"/>
        <v>0</v>
      </c>
      <c r="R77" s="185">
        <f t="shared" si="47"/>
        <v>0</v>
      </c>
      <c r="S77" s="185">
        <f t="shared" si="47"/>
        <v>0</v>
      </c>
      <c r="T77" s="181">
        <f t="shared" si="33"/>
        <v>0</v>
      </c>
      <c r="U77" s="181">
        <f t="shared" si="34"/>
        <v>0</v>
      </c>
      <c r="V77" s="181">
        <f t="shared" si="35"/>
        <v>0</v>
      </c>
      <c r="W77" s="181">
        <f t="shared" si="36"/>
        <v>0</v>
      </c>
      <c r="X77" s="184">
        <f t="shared" ref="X77:AG77" si="48">X70-X75</f>
        <v>0</v>
      </c>
      <c r="Y77" s="184">
        <f t="shared" si="48"/>
        <v>0</v>
      </c>
      <c r="Z77" s="184">
        <f t="shared" si="48"/>
        <v>0</v>
      </c>
      <c r="AA77" s="184">
        <f t="shared" si="48"/>
        <v>0</v>
      </c>
      <c r="AB77" s="184">
        <f t="shared" si="48"/>
        <v>0</v>
      </c>
      <c r="AC77" s="184">
        <f t="shared" si="48"/>
        <v>0</v>
      </c>
      <c r="AD77" s="184">
        <f t="shared" si="48"/>
        <v>0</v>
      </c>
      <c r="AE77" s="184">
        <f t="shared" si="48"/>
        <v>0</v>
      </c>
      <c r="AF77" s="184">
        <f t="shared" si="48"/>
        <v>0</v>
      </c>
      <c r="AG77" s="184">
        <f t="shared" si="48"/>
        <v>0</v>
      </c>
    </row>
    <row r="78" spans="1:33" x14ac:dyDescent="0.2">
      <c r="A78" s="518" t="s">
        <v>390</v>
      </c>
      <c r="B78" s="519"/>
      <c r="C78" s="519"/>
      <c r="D78" s="519"/>
      <c r="E78" s="519"/>
      <c r="F78" s="519"/>
      <c r="G78" s="519"/>
      <c r="H78" s="519"/>
      <c r="I78" s="519"/>
      <c r="J78" s="519"/>
      <c r="K78" s="519"/>
      <c r="L78" s="519"/>
      <c r="M78" s="519"/>
      <c r="N78" s="519"/>
      <c r="O78" s="519"/>
      <c r="P78" s="519"/>
      <c r="Q78" s="519"/>
      <c r="R78" s="519"/>
      <c r="S78" s="170"/>
      <c r="T78" s="208"/>
      <c r="U78" s="208"/>
      <c r="V78" s="208"/>
      <c r="W78" s="208"/>
      <c r="X78" s="171"/>
      <c r="Y78" s="171"/>
      <c r="Z78" s="171"/>
      <c r="AA78" s="171"/>
      <c r="AB78" s="171"/>
      <c r="AC78" s="171"/>
      <c r="AD78" s="171"/>
      <c r="AE78" s="171"/>
      <c r="AF78" s="171"/>
      <c r="AG78" s="193"/>
    </row>
    <row r="79" spans="1:33" x14ac:dyDescent="0.2">
      <c r="A79" s="517" t="s">
        <v>391</v>
      </c>
      <c r="B79" s="517"/>
      <c r="C79" s="184">
        <f>C76+C77</f>
        <v>0</v>
      </c>
      <c r="D79" s="185">
        <f t="shared" ref="D79:AG79" si="49">D76+D77</f>
        <v>0</v>
      </c>
      <c r="E79" s="185">
        <f t="shared" si="49"/>
        <v>0</v>
      </c>
      <c r="F79" s="185">
        <f t="shared" si="49"/>
        <v>0</v>
      </c>
      <c r="G79" s="185">
        <f t="shared" si="49"/>
        <v>0</v>
      </c>
      <c r="H79" s="185">
        <f t="shared" si="49"/>
        <v>0</v>
      </c>
      <c r="I79" s="185">
        <f t="shared" si="49"/>
        <v>0</v>
      </c>
      <c r="J79" s="185">
        <f t="shared" si="49"/>
        <v>0</v>
      </c>
      <c r="K79" s="185">
        <f t="shared" si="49"/>
        <v>0</v>
      </c>
      <c r="L79" s="185">
        <f t="shared" si="49"/>
        <v>0</v>
      </c>
      <c r="M79" s="185">
        <f t="shared" si="49"/>
        <v>0</v>
      </c>
      <c r="N79" s="185">
        <f t="shared" si="49"/>
        <v>0</v>
      </c>
      <c r="O79" s="185">
        <f t="shared" si="49"/>
        <v>0</v>
      </c>
      <c r="P79" s="185">
        <f t="shared" si="49"/>
        <v>0</v>
      </c>
      <c r="Q79" s="185">
        <f t="shared" si="49"/>
        <v>0</v>
      </c>
      <c r="R79" s="185">
        <f t="shared" si="49"/>
        <v>0</v>
      </c>
      <c r="S79" s="185">
        <f t="shared" si="49"/>
        <v>0</v>
      </c>
      <c r="T79" s="181">
        <f>SUM(D79:G79)</f>
        <v>0</v>
      </c>
      <c r="U79" s="181">
        <f t="shared" ref="U79" si="50">SUM(H79:K79)</f>
        <v>0</v>
      </c>
      <c r="V79" s="181">
        <f t="shared" ref="V79" si="51">SUM(L79:O79)</f>
        <v>0</v>
      </c>
      <c r="W79" s="181">
        <f t="shared" ref="W79" si="52">SUM(P79:S79)</f>
        <v>0</v>
      </c>
      <c r="X79" s="184">
        <f t="shared" si="49"/>
        <v>0</v>
      </c>
      <c r="Y79" s="184">
        <f t="shared" si="49"/>
        <v>0</v>
      </c>
      <c r="Z79" s="184">
        <f t="shared" si="49"/>
        <v>0</v>
      </c>
      <c r="AA79" s="184">
        <f t="shared" si="49"/>
        <v>0</v>
      </c>
      <c r="AB79" s="184">
        <f t="shared" si="49"/>
        <v>0</v>
      </c>
      <c r="AC79" s="184">
        <f t="shared" si="49"/>
        <v>0</v>
      </c>
      <c r="AD79" s="184">
        <f t="shared" si="49"/>
        <v>0</v>
      </c>
      <c r="AE79" s="184">
        <f t="shared" si="49"/>
        <v>0</v>
      </c>
      <c r="AF79" s="184">
        <f t="shared" si="49"/>
        <v>0</v>
      </c>
      <c r="AG79" s="184">
        <f t="shared" si="49"/>
        <v>0</v>
      </c>
    </row>
    <row r="80" spans="1:33" x14ac:dyDescent="0.2">
      <c r="A80" s="517" t="s">
        <v>392</v>
      </c>
      <c r="B80" s="517"/>
      <c r="C80" s="209"/>
      <c r="D80" s="185">
        <f>C81</f>
        <v>0</v>
      </c>
      <c r="E80" s="185">
        <f t="shared" ref="E80:S80" si="53">D81</f>
        <v>0</v>
      </c>
      <c r="F80" s="185">
        <f t="shared" si="53"/>
        <v>0</v>
      </c>
      <c r="G80" s="185">
        <f t="shared" si="53"/>
        <v>0</v>
      </c>
      <c r="H80" s="185">
        <f t="shared" si="53"/>
        <v>0</v>
      </c>
      <c r="I80" s="185">
        <f t="shared" si="53"/>
        <v>0</v>
      </c>
      <c r="J80" s="185">
        <f t="shared" si="53"/>
        <v>0</v>
      </c>
      <c r="K80" s="185">
        <f t="shared" si="53"/>
        <v>0</v>
      </c>
      <c r="L80" s="185">
        <f t="shared" si="53"/>
        <v>0</v>
      </c>
      <c r="M80" s="185">
        <f t="shared" si="53"/>
        <v>0</v>
      </c>
      <c r="N80" s="185">
        <f t="shared" si="53"/>
        <v>0</v>
      </c>
      <c r="O80" s="185">
        <f t="shared" si="53"/>
        <v>0</v>
      </c>
      <c r="P80" s="185">
        <f t="shared" si="53"/>
        <v>0</v>
      </c>
      <c r="Q80" s="185">
        <f t="shared" si="53"/>
        <v>0</v>
      </c>
      <c r="R80" s="185">
        <f t="shared" si="53"/>
        <v>0</v>
      </c>
      <c r="S80" s="185">
        <f t="shared" si="53"/>
        <v>0</v>
      </c>
      <c r="T80" s="181">
        <f>D80</f>
        <v>0</v>
      </c>
      <c r="U80" s="181">
        <f>H80</f>
        <v>0</v>
      </c>
      <c r="V80" s="181">
        <f>L80</f>
        <v>0</v>
      </c>
      <c r="W80" s="181">
        <f>P80</f>
        <v>0</v>
      </c>
      <c r="X80" s="184">
        <f t="shared" ref="X80:AG80" si="54">W81</f>
        <v>0</v>
      </c>
      <c r="Y80" s="184">
        <f t="shared" si="54"/>
        <v>0</v>
      </c>
      <c r="Z80" s="184">
        <f t="shared" si="54"/>
        <v>0</v>
      </c>
      <c r="AA80" s="184">
        <f t="shared" si="54"/>
        <v>0</v>
      </c>
      <c r="AB80" s="184">
        <f t="shared" si="54"/>
        <v>0</v>
      </c>
      <c r="AC80" s="184">
        <f t="shared" si="54"/>
        <v>0</v>
      </c>
      <c r="AD80" s="184">
        <f t="shared" si="54"/>
        <v>0</v>
      </c>
      <c r="AE80" s="184">
        <f t="shared" si="54"/>
        <v>0</v>
      </c>
      <c r="AF80" s="184">
        <f t="shared" si="54"/>
        <v>0</v>
      </c>
      <c r="AG80" s="184">
        <f t="shared" si="54"/>
        <v>0</v>
      </c>
    </row>
    <row r="81" spans="1:33" x14ac:dyDescent="0.2">
      <c r="A81" s="517" t="s">
        <v>393</v>
      </c>
      <c r="B81" s="517"/>
      <c r="C81" s="184">
        <f>C80+C79</f>
        <v>0</v>
      </c>
      <c r="D81" s="185">
        <f t="shared" ref="D81:AG81" si="55">D80+D79</f>
        <v>0</v>
      </c>
      <c r="E81" s="185">
        <f t="shared" si="55"/>
        <v>0</v>
      </c>
      <c r="F81" s="185">
        <f t="shared" si="55"/>
        <v>0</v>
      </c>
      <c r="G81" s="185">
        <f t="shared" si="55"/>
        <v>0</v>
      </c>
      <c r="H81" s="185">
        <f t="shared" si="55"/>
        <v>0</v>
      </c>
      <c r="I81" s="185">
        <f t="shared" si="55"/>
        <v>0</v>
      </c>
      <c r="J81" s="185">
        <f t="shared" si="55"/>
        <v>0</v>
      </c>
      <c r="K81" s="185">
        <f t="shared" si="55"/>
        <v>0</v>
      </c>
      <c r="L81" s="185">
        <f t="shared" si="55"/>
        <v>0</v>
      </c>
      <c r="M81" s="185">
        <f t="shared" si="55"/>
        <v>0</v>
      </c>
      <c r="N81" s="185">
        <f t="shared" si="55"/>
        <v>0</v>
      </c>
      <c r="O81" s="185">
        <f t="shared" si="55"/>
        <v>0</v>
      </c>
      <c r="P81" s="185">
        <f t="shared" si="55"/>
        <v>0</v>
      </c>
      <c r="Q81" s="185">
        <f t="shared" si="55"/>
        <v>0</v>
      </c>
      <c r="R81" s="185">
        <f t="shared" si="55"/>
        <v>0</v>
      </c>
      <c r="S81" s="185">
        <f t="shared" si="55"/>
        <v>0</v>
      </c>
      <c r="T81" s="184">
        <f>T80+T79</f>
        <v>0</v>
      </c>
      <c r="U81" s="184">
        <f t="shared" ref="U81:W81" si="56">U80+U79</f>
        <v>0</v>
      </c>
      <c r="V81" s="184">
        <f t="shared" si="56"/>
        <v>0</v>
      </c>
      <c r="W81" s="184">
        <f t="shared" si="56"/>
        <v>0</v>
      </c>
      <c r="X81" s="184">
        <f t="shared" si="55"/>
        <v>0</v>
      </c>
      <c r="Y81" s="184">
        <f t="shared" si="55"/>
        <v>0</v>
      </c>
      <c r="Z81" s="184">
        <f t="shared" si="55"/>
        <v>0</v>
      </c>
      <c r="AA81" s="184">
        <f t="shared" si="55"/>
        <v>0</v>
      </c>
      <c r="AB81" s="184">
        <f t="shared" si="55"/>
        <v>0</v>
      </c>
      <c r="AC81" s="184">
        <f t="shared" si="55"/>
        <v>0</v>
      </c>
      <c r="AD81" s="184">
        <f t="shared" si="55"/>
        <v>0</v>
      </c>
      <c r="AE81" s="184">
        <f t="shared" si="55"/>
        <v>0</v>
      </c>
      <c r="AF81" s="184">
        <f t="shared" si="55"/>
        <v>0</v>
      </c>
      <c r="AG81" s="184">
        <f t="shared" si="55"/>
        <v>0</v>
      </c>
    </row>
  </sheetData>
  <mergeCells count="45">
    <mergeCell ref="A2:R2"/>
    <mergeCell ref="A3:A5"/>
    <mergeCell ref="B3:B5"/>
    <mergeCell ref="D3:W3"/>
    <mergeCell ref="X3:AG3"/>
    <mergeCell ref="C4:C5"/>
    <mergeCell ref="D4:G4"/>
    <mergeCell ref="H4:K4"/>
    <mergeCell ref="L4:O4"/>
    <mergeCell ref="P4:S4"/>
    <mergeCell ref="AF4:AF5"/>
    <mergeCell ref="AG4:AG5"/>
    <mergeCell ref="AD4:AD5"/>
    <mergeCell ref="AE4:AE5"/>
    <mergeCell ref="A22:B22"/>
    <mergeCell ref="Z4:Z5"/>
    <mergeCell ref="AA4:AA5"/>
    <mergeCell ref="AB4:AB5"/>
    <mergeCell ref="AC4:AC5"/>
    <mergeCell ref="T4:T5"/>
    <mergeCell ref="U4:U5"/>
    <mergeCell ref="V4:V5"/>
    <mergeCell ref="W4:W5"/>
    <mergeCell ref="X4:X5"/>
    <mergeCell ref="Y4:Y5"/>
    <mergeCell ref="A6:R6"/>
    <mergeCell ref="A14:B14"/>
    <mergeCell ref="A21:B21"/>
    <mergeCell ref="A76:B76"/>
    <mergeCell ref="A23:R23"/>
    <mergeCell ref="A26:B26"/>
    <mergeCell ref="A31:B31"/>
    <mergeCell ref="A32:B32"/>
    <mergeCell ref="A33:B33"/>
    <mergeCell ref="A34:R34"/>
    <mergeCell ref="A52:B52"/>
    <mergeCell ref="A69:B69"/>
    <mergeCell ref="A70:B70"/>
    <mergeCell ref="A71:B71"/>
    <mergeCell ref="A75:B75"/>
    <mergeCell ref="A77:B77"/>
    <mergeCell ref="A78:R78"/>
    <mergeCell ref="A79:B79"/>
    <mergeCell ref="A80:B80"/>
    <mergeCell ref="A81:B81"/>
  </mergeCells>
  <dataValidations count="1">
    <dataValidation errorStyle="information" allowBlank="1" showInputMessage="1" showErrorMessage="1" sqref="Q10:R13 JL10:JM13 TH10:TI13 ADD10:ADE13 AMZ10:ANA13 AWV10:AWW13 BGR10:BGS13 BQN10:BQO13 CAJ10:CAK13 CKF10:CKG13 CUB10:CUC13 DDX10:DDY13 DNT10:DNU13 DXP10:DXQ13 EHL10:EHM13 ERH10:ERI13 FBD10:FBE13 FKZ10:FLA13 FUV10:FUW13 GER10:GES13 GON10:GOO13 GYJ10:GYK13 HIF10:HIG13 HSB10:HSC13 IBX10:IBY13 ILT10:ILU13 IVP10:IVQ13 JFL10:JFM13 JPH10:JPI13 JZD10:JZE13 KIZ10:KJA13 KSV10:KSW13 LCR10:LCS13 LMN10:LMO13 LWJ10:LWK13 MGF10:MGG13 MQB10:MQC13 MZX10:MZY13 NJT10:NJU13 NTP10:NTQ13 ODL10:ODM13 ONH10:ONI13 OXD10:OXE13 PGZ10:PHA13 PQV10:PQW13 QAR10:QAS13 QKN10:QKO13 QUJ10:QUK13 REF10:REG13 ROB10:ROC13 RXX10:RXY13 SHT10:SHU13 SRP10:SRQ13 TBL10:TBM13 TLH10:TLI13 TVD10:TVE13 UEZ10:UFA13 UOV10:UOW13 UYR10:UYS13 VIN10:VIO13 VSJ10:VSK13 WCF10:WCG13 WMB10:WMC13 WVX10:WVY13 JL8:JM8 X70:AG70 JK79:JM79 TG79:TI79 ADC79:ADE79 AMY79:ANA79 AWU79:AWW79 BGQ79:BGS79 BQM79:BQO79 CAI79:CAK79 CKE79:CKG79 CUA79:CUC79 DDW79:DDY79 DNS79:DNU79 DXO79:DXQ79 EHK79:EHM79 ERG79:ERI79 FBC79:FBE79 FKY79:FLA79 FUU79:FUW79 GEQ79:GES79 GOM79:GOO79 GYI79:GYK79 HIE79:HIG79 HSA79:HSC79 IBW79:IBY79 ILS79:ILU79 IVO79:IVQ79 JFK79:JFM79 JPG79:JPI79 JZC79:JZE79 KIY79:KJA79 KSU79:KSW79 LCQ79:LCS79 LMM79:LMO79 LWI79:LWK79 MGE79:MGG79 MQA79:MQC79 MZW79:MZY79 NJS79:NJU79 NTO79:NTQ79 ODK79:ODM79 ONG79:ONI79 OXC79:OXE79 PGY79:PHA79 PQU79:PQW79 QAQ79:QAS79 QKM79:QKO79 QUI79:QUK79 REE79:REG79 ROA79:ROC79 RXW79:RXY79 SHS79:SHU79 SRO79:SRQ79 TBK79:TBM79 TLG79:TLI79 TVC79:TVE79 UEY79:UFA79 UOU79:UOW79 UYQ79:UYS79 VIM79:VIO79 VSI79:VSK79 WCE79:WCG79 WMA79:WMC79 WVW79:WVY79 Q25:R25 JL58:JM58 TH58:TI58 ADD58:ADE58 AMZ58:ANA58 AWV58:AWW58 BGR58:BGS58 BQN58:BQO58 CAJ58:CAK58 CKF58:CKG58 CUB58:CUC58 DDX58:DDY58 DNT58:DNU58 DXP58:DXQ58 EHL58:EHM58 ERH58:ERI58 FBD58:FBE58 FKZ58:FLA58 FUV58:FUW58 GER58:GES58 GON58:GOO58 GYJ58:GYK58 HIF58:HIG58 HSB58:HSC58 IBX58:IBY58 ILT58:ILU58 IVP58:IVQ58 JFL58:JFM58 JPH58:JPI58 JZD58:JZE58 KIZ58:KJA58 KSV58:KSW58 LCR58:LCS58 LMN58:LMO58 LWJ58:LWK58 MGF58:MGG58 MQB58:MQC58 MZX58:MZY58 NJT58:NJU58 NTP58:NTQ58 ODL58:ODM58 ONH58:ONI58 OXD58:OXE58 PGZ58:PHA58 PQV58:PQW58 QAR58:QAS58 QKN58:QKO58 QUJ58:QUK58 REF58:REG58 ROB58:ROC58 RXX58:RXY58 SHT58:SHU58 SRP58:SRQ58 TBL58:TBM58 TLH58:TLI58 TVD58:TVE58 UEZ58:UFA58 UOV58:UOW58 UYR58:UYS58 VIN58:VIO58 VSJ58:VSK58 WCF58:WCG58 WMB58:WMC58 WVX58:WVY58 Q28:R30 JL28:JM30 TH28:TI30 ADD28:ADE30 AMZ28:ANA30 AWV28:AWW30 BGR28:BGS30 BQN28:BQO30 CAJ28:CAK30 CKF28:CKG30 CUB28:CUC30 DDX28:DDY30 DNT28:DNU30 DXP28:DXQ30 EHL28:EHM30 ERH28:ERI30 FBD28:FBE30 FKZ28:FLA30 FUV28:FUW30 GER28:GES30 GON28:GOO30 GYJ28:GYK30 HIF28:HIG30 HSB28:HSC30 IBX28:IBY30 ILT28:ILU30 IVP28:IVQ30 JFL28:JFM30 JPH28:JPI30 JZD28:JZE30 KIZ28:KJA30 KSV28:KSW30 LCR28:LCS30 LMN28:LMO30 LWJ28:LWK30 MGF28:MGG30 MQB28:MQC30 MZX28:MZY30 NJT28:NJU30 NTP28:NTQ30 ODL28:ODM30 ONH28:ONI30 OXD28:OXE30 PGZ28:PHA30 PQV28:PQW30 QAR28:QAS30 QKN28:QKO30 QUJ28:QUK30 REF28:REG30 ROB28:ROC30 RXX28:RXY30 SHT28:SHU30 SRP28:SRQ30 TBL28:TBM30 TLH28:TLI30 TVD28:TVE30 UEZ28:UFA30 UOV28:UOW30 UYR28:UYS30 VIN28:VIO30 VSJ28:VSK30 WCF28:WCG30 WMB28:WMC30 WVX28:WVY30 X79:AG79 T16:U19 Q8:R8 T21:U22 T8:U14 WVX25:WVY25 WVX8:WVY8 WMB25:WMC25 WMB8:WMC8 WCF25:WCG25 WCF8:WCG8 VSJ25:VSK25 VSJ8:VSK8 VIN25:VIO25 VIN8:VIO8 UYR25:UYS25 UYR8:UYS8 UOV25:UOW25 UOV8:UOW8 UEZ25:UFA25 UEZ8:UFA8 TVD25:TVE25 TVD8:TVE8 TLH25:TLI25 TLH8:TLI8 TBL25:TBM25 TBL8:TBM8 SRP25:SRQ25 SRP8:SRQ8 SHT25:SHU25 SHT8:SHU8 RXX25:RXY25 RXX8:RXY8 ROB25:ROC25 ROB8:ROC8 REF25:REG25 REF8:REG8 QUJ25:QUK25 QUJ8:QUK8 QKN25:QKO25 QKN8:QKO8 QAR25:QAS25 QAR8:QAS8 PQV25:PQW25 PQV8:PQW8 PGZ25:PHA25 PGZ8:PHA8 OXD25:OXE25 OXD8:OXE8 ONH25:ONI25 ONH8:ONI8 ODL25:ODM25 ODL8:ODM8 NTP25:NTQ25 NTP8:NTQ8 NJT25:NJU25 NJT8:NJU8 MZX25:MZY25 MZX8:MZY8 MQB25:MQC25 MQB8:MQC8 MGF25:MGG25 MGF8:MGG8 LWJ25:LWK25 LWJ8:LWK8 LMN25:LMO25 LMN8:LMO8 LCR25:LCS25 LCR8:LCS8 KSV25:KSW25 KSV8:KSW8 KIZ25:KJA25 KIZ8:KJA8 JZD25:JZE25 JZD8:JZE8 JPH25:JPI25 JPH8:JPI8 JFL25:JFM25 JFL8:JFM8 IVP25:IVQ25 IVP8:IVQ8 ILT25:ILU25 ILT8:ILU8 IBX25:IBY25 IBX8:IBY8 HSB25:HSC25 HSB8:HSC8 HIF25:HIG25 HIF8:HIG8 GYJ25:GYK25 GYJ8:GYK8 GON25:GOO25 GON8:GOO8 GER25:GES25 GER8:GES8 FUV25:FUW25 FUV8:FUW8 FKZ25:FLA25 FKZ8:FLA8 FBD25:FBE25 FBD8:FBE8 ERH25:ERI25 ERH8:ERI8 EHL25:EHM25 EHL8:EHM8 DXP25:DXQ25 DXP8:DXQ8 DNT25:DNU25 DNT8:DNU8 DDX25:DDY25 DDX8:DDY8 CUB25:CUC25 CUB8:CUC8 CKF25:CKG25 CKF8:CKG8 CAJ25:CAK25 CAJ8:CAK8 BQN25:BQO25 BQN8:BQO8 BGR25:BGS25 BGR8:BGS8 AWV25:AWW25 AWV8:AWW8 AMZ25:ANA25 AMZ8:ANA8 ADD25:ADE25 ADD8:ADE8 TH25:TI25 TH8:TI8 JL25:JM25 JK20:JM20 JK74:JM77 TG20:TI20 TG74:TI77 ADC20:ADE20 ADC74:ADE77 AMY20:ANA20 AMY74:ANA77 AWU20:AWW20 AWU74:AWW77 BGQ20:BGS20 BGQ74:BGS77 BQM20:BQO20 BQM74:BQO77 CAI20:CAK20 CAI74:CAK77 CKE20:CKG20 CKE74:CKG77 CUA20:CUC20 CUA74:CUC77 DDW20:DDY20 DDW74:DDY77 DNS20:DNU20 DNS74:DNU77 DXO20:DXQ20 DXO74:DXQ77 EHK20:EHM20 EHK74:EHM77 ERG20:ERI20 ERG74:ERI77 FBC20:FBE20 FBC74:FBE77 FKY20:FLA20 FKY74:FLA77 FUU20:FUW20 FUU74:FUW77 GEQ20:GES20 GEQ74:GES77 GOM20:GOO20 GOM74:GOO77 GYI20:GYK20 GYI74:GYK77 HIE20:HIG20 HIE74:HIG77 HSA20:HSC20 HSA74:HSC77 IBW20:IBY20 IBW74:IBY77 ILS20:ILU20 ILS74:ILU77 IVO20:IVQ20 IVO74:IVQ77 JFK20:JFM20 JFK74:JFM77 JPG20:JPI20 JPG74:JPI77 JZC20:JZE20 JZC74:JZE77 KIY20:KJA20 KIY74:KJA77 KSU20:KSW20 KSU74:KSW77 LCQ20:LCS20 LCQ74:LCS77 LMM20:LMO20 LMM74:LMO77 LWI20:LWK20 LWI74:LWK77 MGE20:MGG20 MGE74:MGG77 MQA20:MQC20 MQA74:MQC77 MZW20:MZY20 MZW74:MZY77 NJS20:NJU20 NJS74:NJU77 NTO20:NTQ20 NTO74:NTQ77 ODK20:ODM20 ODK74:ODM77 ONG20:ONI20 ONG74:ONI77 OXC20:OXE20 OXC74:OXE77 PGY20:PHA20 PGY74:PHA77 PQU20:PQW20 PQU74:PQW77 QAQ20:QAS20 QAQ74:QAS77 QKM20:QKO20 QKM74:QKO77 QUI20:QUK20 QUI74:QUK77 REE20:REG20 REE74:REG77 ROA20:ROC20 ROA74:ROC77 RXW20:RXY20 RXW74:RXY77 SHS20:SHU20 SHS74:SHU77 SRO20:SRQ20 SRO74:SRQ77 TBK20:TBM20 TBK74:TBM77 TLG20:TLI20 TLG74:TLI77 TVC20:TVE20 TVC74:TVE77 UEY20:UFA20 UEY74:UFA77 UOU20:UOW20 UOU74:UOW77 UYQ20:UYS20 UYQ74:UYS77 VIM20:VIO20 VIM74:VIO77 VSI20:VSK20 VSI74:VSK77 WCE20:WCG20 WCE74:WCG77 WMA20:WMC20 WMA74:WMC77 WVW20:WVY20 WVW74:WVY77 X62:AG68 T36:U52 WVW62:WVY70 JK62:JM70 TG62:TI70 ADC62:ADE70 AMY62:ANA70 AWU62:AWW70 BGQ62:BGS70 BQM62:BQO70 CAI62:CAK70 CKE62:CKG70 CUA62:CUC70 DDW62:DDY70 DNS62:DNU70 DXO62:DXQ70 EHK62:EHM70 ERG62:ERI70 FBC62:FBE70 FKY62:FLA70 FUU62:FUW70 GEQ62:GES70 GOM62:GOO70 GYI62:GYK70 HIE62:HIG70 HSA62:HSC70 IBW62:IBY70 ILS62:ILU70 IVO62:IVQ70 JFK62:JFM70 JPG62:JPI70 JZC62:JZE70 KIY62:KJA70 KSU62:KSW70 LCQ62:LCS70 LMM62:LMO70 LWI62:LWK70 MGE62:MGG70 MQA62:MQC70 MZW62:MZY70 NJS62:NJU70 NTO62:NTQ70 ODK62:ODM70 ONG62:ONI70 OXC62:OXE70 PGY62:PHA70 PQU62:PQW70 QAQ62:QAS70 QKM62:QKO70 QUI62:QUK70 REE62:REG70 ROA62:ROC70 RXW62:RXY70 SHS62:SHU70 SRO62:SRQ70 TBK62:TBM70 TLG62:TLI70 TVC62:TVE70 UEY62:UFA70 UOU62:UOW70 UYQ62:UYS70 VIM62:VIO70 VSI62:VSK70 WCE62:WCG70 WMA62:WMC70 C20:U20 X20:AG20 T24:U33 C62:S68 C70:U70 C74:S77 X74:AG77 T54:U69 C79:S79 T71:U80"/>
  </dataValidations>
  <pageMargins left="0.23622047244094491" right="0.23622047244094491" top="0.19685039370078741" bottom="0.19685039370078741" header="0.19685039370078741" footer="0"/>
  <pageSetup paperSize="9" scale="44" fitToWidth="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236"/>
  <sheetViews>
    <sheetView tabSelected="1" workbookViewId="0">
      <selection activeCell="A5" sqref="A5:M5"/>
    </sheetView>
  </sheetViews>
  <sheetFormatPr defaultColWidth="9.140625" defaultRowHeight="12.75" x14ac:dyDescent="0.2"/>
  <cols>
    <col min="1" max="1" width="41.42578125" style="381" customWidth="1"/>
    <col min="2" max="2" width="13.28515625" style="404" customWidth="1"/>
    <col min="3" max="3" width="7.5703125" style="404" customWidth="1"/>
    <col min="4" max="4" width="17" style="421" customWidth="1"/>
    <col min="5" max="5" width="17" style="421" hidden="1" customWidth="1"/>
    <col min="6" max="9" width="17" style="404" customWidth="1"/>
    <col min="10" max="10" width="17" style="384" customWidth="1"/>
    <col min="11" max="13" width="17" style="404" customWidth="1"/>
    <col min="14" max="15" width="17" style="381" customWidth="1"/>
    <col min="16" max="18" width="17" style="22" customWidth="1"/>
    <col min="19" max="19" width="15" style="22" customWidth="1"/>
    <col min="20" max="20" width="11.7109375" style="22" customWidth="1"/>
    <col min="21" max="21" width="10.85546875" style="22" customWidth="1"/>
    <col min="22" max="22" width="11.42578125" style="22" customWidth="1"/>
    <col min="23" max="23" width="11" style="22" customWidth="1"/>
    <col min="24" max="24" width="10.5703125" style="22" customWidth="1"/>
    <col min="25" max="25" width="11.5703125" style="22" customWidth="1"/>
    <col min="26" max="26" width="11.140625" style="22" customWidth="1"/>
    <col min="27" max="27" width="11.42578125" style="22" customWidth="1"/>
    <col min="28" max="28" width="10.85546875" style="22" customWidth="1"/>
    <col min="29" max="29" width="11.85546875" style="22" customWidth="1"/>
    <col min="30" max="30" width="11.42578125" style="22" customWidth="1"/>
    <col min="31" max="16384" width="9.140625" style="22"/>
  </cols>
  <sheetData>
    <row r="1" spans="1:30" ht="81.75" customHeight="1" x14ac:dyDescent="0.2">
      <c r="A1" s="538" t="s">
        <v>574</v>
      </c>
      <c r="B1" s="538"/>
      <c r="C1" s="538"/>
      <c r="D1" s="538"/>
      <c r="E1" s="538"/>
      <c r="F1" s="538"/>
      <c r="G1" s="538"/>
      <c r="H1" s="538"/>
    </row>
    <row r="2" spans="1:30" ht="13.5" thickBot="1" x14ac:dyDescent="0.25"/>
    <row r="3" spans="1:30" s="327" customFormat="1" ht="49.5" customHeight="1" thickBot="1" x14ac:dyDescent="0.25">
      <c r="A3" s="551" t="s">
        <v>534</v>
      </c>
      <c r="B3" s="552"/>
      <c r="C3" s="552"/>
      <c r="D3" s="552"/>
      <c r="E3" s="552"/>
      <c r="F3" s="552"/>
      <c r="G3" s="552"/>
      <c r="H3" s="552"/>
      <c r="I3" s="552"/>
      <c r="J3" s="552"/>
      <c r="K3" s="552"/>
      <c r="L3" s="553"/>
      <c r="M3" s="553"/>
      <c r="N3" s="226"/>
      <c r="O3" s="226"/>
    </row>
    <row r="4" spans="1:30" s="327" customFormat="1" ht="15" customHeight="1" thickBot="1" x14ac:dyDescent="0.25">
      <c r="A4" s="547" t="s">
        <v>533</v>
      </c>
      <c r="B4" s="548"/>
      <c r="C4" s="548"/>
      <c r="D4" s="548"/>
      <c r="E4" s="548"/>
      <c r="F4" s="548"/>
      <c r="G4" s="548"/>
      <c r="H4" s="548"/>
      <c r="I4" s="548"/>
      <c r="J4" s="548"/>
      <c r="K4" s="548"/>
      <c r="L4" s="548"/>
      <c r="M4" s="548"/>
      <c r="N4" s="226"/>
      <c r="O4" s="226"/>
    </row>
    <row r="5" spans="1:30" s="327" customFormat="1" ht="17.25" customHeight="1" thickBot="1" x14ac:dyDescent="0.25">
      <c r="A5" s="549" t="s">
        <v>532</v>
      </c>
      <c r="B5" s="550"/>
      <c r="C5" s="550"/>
      <c r="D5" s="550"/>
      <c r="E5" s="550"/>
      <c r="F5" s="550"/>
      <c r="G5" s="550"/>
      <c r="H5" s="550"/>
      <c r="I5" s="550"/>
      <c r="J5" s="550"/>
      <c r="K5" s="550"/>
      <c r="L5" s="550"/>
      <c r="M5" s="550"/>
      <c r="N5" s="226"/>
      <c r="O5" s="226"/>
    </row>
    <row r="6" spans="1:30" s="327" customFormat="1" ht="15.75" x14ac:dyDescent="0.25">
      <c r="A6" s="418"/>
      <c r="B6" s="225"/>
      <c r="C6" s="225"/>
      <c r="D6" s="225"/>
      <c r="E6" s="225"/>
      <c r="F6" s="225"/>
      <c r="G6" s="225"/>
      <c r="H6" s="225"/>
      <c r="I6" s="225"/>
      <c r="J6" s="225"/>
      <c r="K6" s="225"/>
      <c r="L6" s="224"/>
      <c r="M6" s="224"/>
      <c r="N6" s="226"/>
      <c r="O6" s="226"/>
    </row>
    <row r="7" spans="1:30" s="327" customFormat="1" ht="37.5" customHeight="1" x14ac:dyDescent="0.2">
      <c r="A7" s="554" t="s">
        <v>552</v>
      </c>
      <c r="B7" s="554"/>
      <c r="C7" s="554"/>
      <c r="D7" s="554"/>
      <c r="E7" s="554"/>
      <c r="F7" s="554"/>
      <c r="G7" s="554"/>
      <c r="H7" s="554"/>
      <c r="I7" s="554"/>
      <c r="J7" s="554"/>
      <c r="K7" s="554"/>
      <c r="L7" s="554"/>
      <c r="M7" s="554"/>
      <c r="N7" s="226"/>
      <c r="O7" s="226"/>
    </row>
    <row r="8" spans="1:30" s="231" customFormat="1" x14ac:dyDescent="0.2">
      <c r="A8" s="50"/>
      <c r="B8" s="38"/>
      <c r="C8" s="38"/>
      <c r="D8" s="47"/>
      <c r="E8" s="47"/>
      <c r="F8" s="38"/>
      <c r="G8" s="38"/>
      <c r="H8" s="38"/>
      <c r="I8" s="38"/>
      <c r="J8" s="36"/>
      <c r="K8" s="38"/>
      <c r="L8" s="38"/>
      <c r="M8" s="38"/>
      <c r="N8" s="50"/>
      <c r="O8" s="50"/>
    </row>
    <row r="9" spans="1:30" s="231" customFormat="1" ht="27" x14ac:dyDescent="0.25">
      <c r="A9" s="422"/>
      <c r="B9" s="423"/>
      <c r="C9" s="423"/>
      <c r="D9" s="423"/>
      <c r="E9" s="424" t="s">
        <v>111</v>
      </c>
      <c r="F9" s="539" t="s">
        <v>110</v>
      </c>
      <c r="G9" s="539"/>
      <c r="H9" s="539"/>
      <c r="I9" s="539"/>
      <c r="J9" s="539" t="s">
        <v>264</v>
      </c>
      <c r="K9" s="539"/>
      <c r="L9" s="539"/>
      <c r="M9" s="539"/>
      <c r="N9" s="539"/>
      <c r="O9" s="539"/>
      <c r="P9" s="539"/>
      <c r="Q9" s="539"/>
      <c r="R9" s="539"/>
      <c r="S9" s="539"/>
      <c r="T9" s="539"/>
      <c r="U9" s="539"/>
      <c r="V9" s="539"/>
      <c r="W9" s="539"/>
      <c r="X9" s="539"/>
      <c r="Y9" s="539"/>
      <c r="Z9" s="539"/>
      <c r="AA9" s="539"/>
      <c r="AB9" s="539"/>
      <c r="AC9" s="539"/>
      <c r="AD9" s="539"/>
    </row>
    <row r="10" spans="1:30" s="231" customFormat="1" ht="13.5" x14ac:dyDescent="0.25">
      <c r="A10" s="425" t="s">
        <v>44</v>
      </c>
      <c r="B10" s="426"/>
      <c r="C10" s="427" t="s">
        <v>22</v>
      </c>
      <c r="D10" s="406" t="s">
        <v>59</v>
      </c>
      <c r="E10" s="406">
        <v>0</v>
      </c>
      <c r="F10" s="406">
        <v>1</v>
      </c>
      <c r="G10" s="406">
        <v>2</v>
      </c>
      <c r="H10" s="406">
        <v>3</v>
      </c>
      <c r="I10" s="406">
        <v>4</v>
      </c>
      <c r="J10" s="406">
        <v>5</v>
      </c>
      <c r="K10" s="406">
        <v>6</v>
      </c>
      <c r="L10" s="406">
        <v>7</v>
      </c>
      <c r="M10" s="406">
        <v>8</v>
      </c>
      <c r="N10" s="406">
        <v>9</v>
      </c>
      <c r="O10" s="406">
        <v>10</v>
      </c>
      <c r="P10" s="406">
        <v>11</v>
      </c>
      <c r="Q10" s="406">
        <v>12</v>
      </c>
      <c r="R10" s="406">
        <v>13</v>
      </c>
      <c r="S10" s="406">
        <v>14</v>
      </c>
      <c r="T10" s="406">
        <v>15</v>
      </c>
      <c r="U10" s="406">
        <v>16</v>
      </c>
      <c r="V10" s="406">
        <v>17</v>
      </c>
      <c r="W10" s="406">
        <v>18</v>
      </c>
      <c r="X10" s="406">
        <v>19</v>
      </c>
      <c r="Y10" s="406">
        <v>20</v>
      </c>
      <c r="Z10" s="406">
        <v>21</v>
      </c>
      <c r="AA10" s="406">
        <v>22</v>
      </c>
      <c r="AB10" s="406">
        <v>23</v>
      </c>
      <c r="AC10" s="406">
        <v>24</v>
      </c>
      <c r="AD10" s="440">
        <v>25</v>
      </c>
    </row>
    <row r="11" spans="1:30" s="231" customFormat="1" ht="18.75" customHeight="1" x14ac:dyDescent="0.2">
      <c r="A11" s="441" t="s">
        <v>535</v>
      </c>
      <c r="B11" s="38" t="s">
        <v>47</v>
      </c>
      <c r="C11" s="38" t="s">
        <v>34</v>
      </c>
      <c r="D11" s="428">
        <f>SUM(F11:I11)</f>
        <v>0</v>
      </c>
      <c r="E11" s="323" t="e">
        <f>#REF!</f>
        <v>#REF!</v>
      </c>
      <c r="F11" s="323">
        <f>F12+F13</f>
        <v>0</v>
      </c>
      <c r="G11" s="323">
        <f t="shared" ref="G11:I11" si="0">G12+G13</f>
        <v>0</v>
      </c>
      <c r="H11" s="323">
        <f t="shared" si="0"/>
        <v>0</v>
      </c>
      <c r="I11" s="323">
        <f t="shared" si="0"/>
        <v>0</v>
      </c>
      <c r="J11" s="416"/>
      <c r="K11" s="323"/>
      <c r="L11" s="323"/>
      <c r="M11" s="323"/>
      <c r="N11" s="323"/>
      <c r="O11" s="323"/>
      <c r="P11" s="323"/>
      <c r="Q11" s="323"/>
      <c r="R11" s="323"/>
      <c r="S11" s="323"/>
    </row>
    <row r="12" spans="1:30" s="231" customFormat="1" ht="20.25" customHeight="1" x14ac:dyDescent="0.2">
      <c r="A12" s="441" t="s">
        <v>538</v>
      </c>
      <c r="B12" s="38" t="s">
        <v>48</v>
      </c>
      <c r="C12" s="38" t="s">
        <v>35</v>
      </c>
      <c r="D12" s="428">
        <f t="shared" ref="D12:D13" si="1">SUM(F12:I12)</f>
        <v>0</v>
      </c>
      <c r="E12" s="323" t="e">
        <f>#REF!</f>
        <v>#REF!</v>
      </c>
      <c r="F12" s="323">
        <v>0</v>
      </c>
      <c r="G12" s="323">
        <v>0</v>
      </c>
      <c r="H12" s="323">
        <v>0</v>
      </c>
      <c r="I12" s="323">
        <v>0</v>
      </c>
      <c r="J12" s="416"/>
      <c r="K12" s="323"/>
      <c r="L12" s="323"/>
      <c r="M12" s="323"/>
      <c r="N12" s="323"/>
      <c r="O12" s="323"/>
      <c r="P12" s="323"/>
      <c r="Q12" s="323"/>
      <c r="R12" s="323"/>
      <c r="S12" s="323"/>
    </row>
    <row r="13" spans="1:30" s="231" customFormat="1" ht="22.5" customHeight="1" x14ac:dyDescent="0.2">
      <c r="A13" s="442" t="s">
        <v>539</v>
      </c>
      <c r="B13" s="430" t="s">
        <v>49</v>
      </c>
      <c r="C13" s="430" t="s">
        <v>36</v>
      </c>
      <c r="D13" s="428">
        <f t="shared" si="1"/>
        <v>0</v>
      </c>
      <c r="E13" s="415" t="e">
        <f>#REF!</f>
        <v>#REF!</v>
      </c>
      <c r="F13" s="415">
        <v>0</v>
      </c>
      <c r="G13" s="415">
        <v>0</v>
      </c>
      <c r="H13" s="415">
        <v>0</v>
      </c>
      <c r="I13" s="415">
        <v>0</v>
      </c>
      <c r="J13" s="415"/>
      <c r="K13" s="415"/>
      <c r="L13" s="415"/>
      <c r="M13" s="415"/>
      <c r="N13" s="415"/>
      <c r="O13" s="415"/>
      <c r="P13" s="415"/>
      <c r="Q13" s="415"/>
      <c r="R13" s="415"/>
      <c r="S13" s="415"/>
    </row>
    <row r="14" spans="1:30" s="231" customFormat="1" x14ac:dyDescent="0.2">
      <c r="A14" s="431" t="s">
        <v>45</v>
      </c>
      <c r="B14" s="427" t="s">
        <v>50</v>
      </c>
      <c r="C14" s="427" t="s">
        <v>37</v>
      </c>
      <c r="D14" s="326"/>
      <c r="E14" s="325">
        <f>1/(1+$D$27)^E10</f>
        <v>1</v>
      </c>
      <c r="F14" s="325">
        <f>1/(1+$D$27)^F10</f>
        <v>0.96153846153846145</v>
      </c>
      <c r="G14" s="325">
        <f t="shared" ref="G14:M14" si="2">1/(1+$D$27)^G10</f>
        <v>0.92455621301775137</v>
      </c>
      <c r="H14" s="325">
        <f t="shared" si="2"/>
        <v>0.88899635867091487</v>
      </c>
      <c r="I14" s="325">
        <f t="shared" si="2"/>
        <v>0.85480419102972571</v>
      </c>
      <c r="J14" s="325">
        <f t="shared" si="2"/>
        <v>0.82192710675935154</v>
      </c>
      <c r="K14" s="325">
        <f t="shared" si="2"/>
        <v>0.79031452573014571</v>
      </c>
      <c r="L14" s="325">
        <f t="shared" si="2"/>
        <v>0.75991781320206331</v>
      </c>
      <c r="M14" s="325">
        <f t="shared" si="2"/>
        <v>0.73069020500198378</v>
      </c>
      <c r="N14" s="325">
        <f t="shared" ref="N14:O14" si="3">1/(1+$D$27)^N10</f>
        <v>0.70258673557883045</v>
      </c>
      <c r="O14" s="325">
        <f t="shared" si="3"/>
        <v>0.67556416882579851</v>
      </c>
      <c r="P14" s="325">
        <f t="shared" ref="P14:R14" si="4">1/(1+$D$27)^P10</f>
        <v>0.6495809315632679</v>
      </c>
      <c r="Q14" s="325">
        <f t="shared" si="4"/>
        <v>0.62459704958006512</v>
      </c>
      <c r="R14" s="325">
        <f t="shared" si="4"/>
        <v>0.600574086134678</v>
      </c>
      <c r="S14" s="325">
        <f>1/(1+$D$27)^S10</f>
        <v>0.57747508282180582</v>
      </c>
      <c r="T14" s="325">
        <f t="shared" ref="T14:AD14" si="5">1/(1+$D$27)^T10</f>
        <v>0.55526450271327477</v>
      </c>
      <c r="U14" s="325">
        <f t="shared" si="5"/>
        <v>0.53390817568584104</v>
      </c>
      <c r="V14" s="325">
        <f t="shared" si="5"/>
        <v>0.51337324585177024</v>
      </c>
      <c r="W14" s="325">
        <f t="shared" si="5"/>
        <v>0.49362812101131748</v>
      </c>
      <c r="X14" s="325">
        <f t="shared" si="5"/>
        <v>0.47464242404934376</v>
      </c>
      <c r="Y14" s="325">
        <f t="shared" si="5"/>
        <v>0.45638694620129205</v>
      </c>
      <c r="Z14" s="325">
        <f t="shared" si="5"/>
        <v>0.43883360211662686</v>
      </c>
      <c r="AA14" s="325">
        <f t="shared" si="5"/>
        <v>0.42195538665060278</v>
      </c>
      <c r="AB14" s="325">
        <f t="shared" si="5"/>
        <v>0.40572633331788732</v>
      </c>
      <c r="AC14" s="325">
        <f t="shared" si="5"/>
        <v>0.39012147434412242</v>
      </c>
      <c r="AD14" s="443">
        <f t="shared" si="5"/>
        <v>0.37511680225396377</v>
      </c>
    </row>
    <row r="15" spans="1:30" s="231" customFormat="1" ht="20.25" customHeight="1" x14ac:dyDescent="0.2">
      <c r="A15" s="441" t="s">
        <v>543</v>
      </c>
      <c r="B15" s="38" t="s">
        <v>51</v>
      </c>
      <c r="C15" s="38" t="s">
        <v>38</v>
      </c>
      <c r="D15" s="428">
        <f>SUM(F15:I15)</f>
        <v>0</v>
      </c>
      <c r="E15" s="323" t="e">
        <f>E11*E14</f>
        <v>#REF!</v>
      </c>
      <c r="F15" s="323">
        <f>F11*F14</f>
        <v>0</v>
      </c>
      <c r="G15" s="323">
        <f t="shared" ref="G15:I15" si="6">G11*G14</f>
        <v>0</v>
      </c>
      <c r="H15" s="323">
        <f t="shared" si="6"/>
        <v>0</v>
      </c>
      <c r="I15" s="323">
        <f t="shared" si="6"/>
        <v>0</v>
      </c>
      <c r="J15" s="416"/>
      <c r="K15" s="323"/>
      <c r="L15" s="323"/>
      <c r="M15" s="323"/>
      <c r="N15" s="323"/>
      <c r="O15" s="323"/>
      <c r="P15" s="323"/>
      <c r="Q15" s="323"/>
      <c r="R15" s="323"/>
      <c r="S15" s="323"/>
    </row>
    <row r="16" spans="1:30" s="231" customFormat="1" ht="20.25" customHeight="1" x14ac:dyDescent="0.2">
      <c r="A16" s="441" t="s">
        <v>544</v>
      </c>
      <c r="B16" s="38" t="s">
        <v>52</v>
      </c>
      <c r="C16" s="38" t="s">
        <v>39</v>
      </c>
      <c r="D16" s="428">
        <f>SUM(F16:I16)</f>
        <v>0</v>
      </c>
      <c r="E16" s="323" t="e">
        <f>E12*E14</f>
        <v>#REF!</v>
      </c>
      <c r="F16" s="323">
        <f>F12*F14</f>
        <v>0</v>
      </c>
      <c r="G16" s="323">
        <f t="shared" ref="G16:I16" si="7">G12*G14</f>
        <v>0</v>
      </c>
      <c r="H16" s="323">
        <f t="shared" si="7"/>
        <v>0</v>
      </c>
      <c r="I16" s="323">
        <f t="shared" si="7"/>
        <v>0</v>
      </c>
      <c r="J16" s="416"/>
      <c r="K16" s="323"/>
      <c r="L16" s="323"/>
      <c r="M16" s="323"/>
      <c r="N16" s="323"/>
      <c r="O16" s="323"/>
      <c r="P16" s="323"/>
      <c r="Q16" s="323"/>
      <c r="R16" s="323"/>
      <c r="S16" s="323"/>
    </row>
    <row r="17" spans="1:30" s="231" customFormat="1" ht="15" customHeight="1" x14ac:dyDescent="0.2">
      <c r="A17" s="442" t="s">
        <v>545</v>
      </c>
      <c r="B17" s="430" t="s">
        <v>53</v>
      </c>
      <c r="C17" s="430" t="s">
        <v>40</v>
      </c>
      <c r="D17" s="324">
        <f>SUM(F17:I17)</f>
        <v>0</v>
      </c>
      <c r="E17" s="415" t="e">
        <f>E13*E14</f>
        <v>#REF!</v>
      </c>
      <c r="F17" s="415">
        <f>F13*F14</f>
        <v>0</v>
      </c>
      <c r="G17" s="415">
        <f t="shared" ref="G17:I17" si="8">G13*G14</f>
        <v>0</v>
      </c>
      <c r="H17" s="415">
        <f t="shared" si="8"/>
        <v>0</v>
      </c>
      <c r="I17" s="415">
        <f t="shared" si="8"/>
        <v>0</v>
      </c>
      <c r="J17" s="415"/>
      <c r="K17" s="415"/>
      <c r="L17" s="415"/>
      <c r="M17" s="415"/>
      <c r="N17" s="415"/>
      <c r="O17" s="415"/>
      <c r="P17" s="415"/>
      <c r="Q17" s="415"/>
      <c r="R17" s="415"/>
      <c r="S17" s="415"/>
    </row>
    <row r="18" spans="1:30" s="231" customFormat="1" x14ac:dyDescent="0.2">
      <c r="A18" s="220" t="s">
        <v>546</v>
      </c>
      <c r="B18" s="38" t="s">
        <v>67</v>
      </c>
      <c r="C18" s="38" t="s">
        <v>41</v>
      </c>
      <c r="D18" s="428">
        <f>SUM(F18:AD18)</f>
        <v>0</v>
      </c>
      <c r="E18" s="323" t="e">
        <f>#REF!-SUM(#REF!)</f>
        <v>#REF!</v>
      </c>
      <c r="F18" s="323">
        <v>0</v>
      </c>
      <c r="G18" s="323">
        <v>0</v>
      </c>
      <c r="H18" s="323">
        <v>0</v>
      </c>
      <c r="I18" s="323">
        <v>0</v>
      </c>
      <c r="J18" s="323">
        <v>0</v>
      </c>
      <c r="K18" s="323">
        <v>0</v>
      </c>
      <c r="L18" s="323">
        <v>0</v>
      </c>
      <c r="M18" s="323">
        <v>0</v>
      </c>
      <c r="N18" s="323">
        <v>0</v>
      </c>
      <c r="O18" s="323">
        <v>0</v>
      </c>
      <c r="P18" s="323">
        <v>0</v>
      </c>
      <c r="Q18" s="323">
        <v>0</v>
      </c>
      <c r="R18" s="323">
        <v>0</v>
      </c>
      <c r="S18" s="323">
        <v>0</v>
      </c>
      <c r="T18" s="444">
        <v>0</v>
      </c>
      <c r="U18" s="444">
        <v>0</v>
      </c>
      <c r="V18" s="444">
        <v>0</v>
      </c>
      <c r="W18" s="444">
        <v>0</v>
      </c>
      <c r="X18" s="444">
        <v>0</v>
      </c>
      <c r="Y18" s="444">
        <v>0</v>
      </c>
      <c r="Z18" s="444">
        <v>0</v>
      </c>
      <c r="AA18" s="444">
        <v>0</v>
      </c>
      <c r="AB18" s="444">
        <v>0</v>
      </c>
      <c r="AC18" s="444">
        <v>0</v>
      </c>
      <c r="AD18" s="445">
        <v>0</v>
      </c>
    </row>
    <row r="19" spans="1:30" s="231" customFormat="1" ht="14.25" customHeight="1" x14ac:dyDescent="0.2">
      <c r="A19" s="220" t="s">
        <v>547</v>
      </c>
      <c r="B19" s="38" t="s">
        <v>68</v>
      </c>
      <c r="C19" s="38" t="s">
        <v>42</v>
      </c>
      <c r="D19" s="428">
        <f>SUM(F19:AD19)</f>
        <v>0</v>
      </c>
      <c r="E19" s="323" t="e">
        <f>#REF!+#REF!</f>
        <v>#REF!</v>
      </c>
      <c r="F19" s="323">
        <v>0</v>
      </c>
      <c r="G19" s="323">
        <v>0</v>
      </c>
      <c r="H19" s="323">
        <v>0</v>
      </c>
      <c r="I19" s="323">
        <v>0</v>
      </c>
      <c r="J19" s="323">
        <v>0</v>
      </c>
      <c r="K19" s="323">
        <v>0</v>
      </c>
      <c r="L19" s="323">
        <v>0</v>
      </c>
      <c r="M19" s="323">
        <v>0</v>
      </c>
      <c r="N19" s="323">
        <v>0</v>
      </c>
      <c r="O19" s="323">
        <v>0</v>
      </c>
      <c r="P19" s="323">
        <v>0</v>
      </c>
      <c r="Q19" s="323">
        <v>0</v>
      </c>
      <c r="R19" s="323">
        <v>0</v>
      </c>
      <c r="S19" s="323">
        <v>0</v>
      </c>
      <c r="T19" s="323">
        <v>0</v>
      </c>
      <c r="U19" s="323">
        <v>0</v>
      </c>
      <c r="V19" s="323">
        <v>0</v>
      </c>
      <c r="W19" s="323">
        <v>0</v>
      </c>
      <c r="X19" s="323">
        <v>0</v>
      </c>
      <c r="Y19" s="323">
        <v>0</v>
      </c>
      <c r="Z19" s="323">
        <v>0</v>
      </c>
      <c r="AA19" s="323">
        <v>0</v>
      </c>
      <c r="AB19" s="323">
        <v>0</v>
      </c>
      <c r="AC19" s="323">
        <v>0</v>
      </c>
      <c r="AD19" s="446">
        <v>0</v>
      </c>
    </row>
    <row r="20" spans="1:30" s="231" customFormat="1" x14ac:dyDescent="0.2">
      <c r="A20" s="220" t="s">
        <v>530</v>
      </c>
      <c r="B20" s="38" t="s">
        <v>54</v>
      </c>
      <c r="C20" s="38" t="s">
        <v>43</v>
      </c>
      <c r="D20" s="428">
        <f>SUM(F20:AD20)</f>
        <v>0</v>
      </c>
      <c r="E20" s="428" t="e">
        <f>#REF!</f>
        <v>#REF!</v>
      </c>
      <c r="F20" s="323">
        <v>0</v>
      </c>
      <c r="G20" s="323">
        <v>0</v>
      </c>
      <c r="H20" s="323">
        <v>0</v>
      </c>
      <c r="I20" s="323">
        <v>0</v>
      </c>
      <c r="J20" s="323">
        <v>0</v>
      </c>
      <c r="K20" s="323">
        <v>0</v>
      </c>
      <c r="L20" s="323">
        <v>0</v>
      </c>
      <c r="M20" s="323">
        <v>0</v>
      </c>
      <c r="N20" s="323">
        <v>0</v>
      </c>
      <c r="O20" s="323">
        <v>0</v>
      </c>
      <c r="P20" s="323">
        <v>0</v>
      </c>
      <c r="Q20" s="323">
        <v>0</v>
      </c>
      <c r="R20" s="323">
        <v>0</v>
      </c>
      <c r="S20" s="323">
        <v>0</v>
      </c>
      <c r="T20" s="323">
        <v>0</v>
      </c>
      <c r="U20" s="323">
        <v>0</v>
      </c>
      <c r="V20" s="323">
        <v>0</v>
      </c>
      <c r="W20" s="323">
        <v>0</v>
      </c>
      <c r="X20" s="323">
        <v>0</v>
      </c>
      <c r="Y20" s="323">
        <v>0</v>
      </c>
      <c r="Z20" s="323">
        <v>0</v>
      </c>
      <c r="AA20" s="323">
        <v>0</v>
      </c>
      <c r="AB20" s="323">
        <v>0</v>
      </c>
      <c r="AC20" s="323">
        <v>0</v>
      </c>
      <c r="AD20" s="446">
        <v>0</v>
      </c>
    </row>
    <row r="21" spans="1:30" s="231" customFormat="1" x14ac:dyDescent="0.2">
      <c r="A21" s="429" t="s">
        <v>46</v>
      </c>
      <c r="B21" s="430" t="s">
        <v>55</v>
      </c>
      <c r="C21" s="430" t="s">
        <v>57</v>
      </c>
      <c r="D21" s="324">
        <f>SUM(F21:AD21)</f>
        <v>0</v>
      </c>
      <c r="E21" s="415" t="e">
        <f>E18-E19+E20</f>
        <v>#REF!</v>
      </c>
      <c r="F21" s="415">
        <f>F18-F19+F20</f>
        <v>0</v>
      </c>
      <c r="G21" s="415">
        <f t="shared" ref="G21:M21" si="9">G18-G19+G20</f>
        <v>0</v>
      </c>
      <c r="H21" s="415">
        <f t="shared" si="9"/>
        <v>0</v>
      </c>
      <c r="I21" s="415">
        <f t="shared" si="9"/>
        <v>0</v>
      </c>
      <c r="J21" s="415">
        <f>J18-J19+J20</f>
        <v>0</v>
      </c>
      <c r="K21" s="415">
        <f t="shared" si="9"/>
        <v>0</v>
      </c>
      <c r="L21" s="415">
        <f t="shared" si="9"/>
        <v>0</v>
      </c>
      <c r="M21" s="415">
        <f t="shared" si="9"/>
        <v>0</v>
      </c>
      <c r="N21" s="415">
        <f t="shared" ref="N21:O21" si="10">N18-N19+N20</f>
        <v>0</v>
      </c>
      <c r="O21" s="415">
        <f t="shared" si="10"/>
        <v>0</v>
      </c>
      <c r="P21" s="415">
        <f t="shared" ref="P21:AD21" si="11">P18-P19+P20</f>
        <v>0</v>
      </c>
      <c r="Q21" s="415">
        <f t="shared" si="11"/>
        <v>0</v>
      </c>
      <c r="R21" s="415">
        <f t="shared" si="11"/>
        <v>0</v>
      </c>
      <c r="S21" s="415">
        <f t="shared" si="11"/>
        <v>0</v>
      </c>
      <c r="T21" s="415">
        <f t="shared" si="11"/>
        <v>0</v>
      </c>
      <c r="U21" s="415">
        <f t="shared" si="11"/>
        <v>0</v>
      </c>
      <c r="V21" s="415">
        <f t="shared" si="11"/>
        <v>0</v>
      </c>
      <c r="W21" s="415">
        <f t="shared" si="11"/>
        <v>0</v>
      </c>
      <c r="X21" s="415">
        <f t="shared" si="11"/>
        <v>0</v>
      </c>
      <c r="Y21" s="415">
        <f t="shared" si="11"/>
        <v>0</v>
      </c>
      <c r="Z21" s="415">
        <f t="shared" si="11"/>
        <v>0</v>
      </c>
      <c r="AA21" s="415">
        <f t="shared" si="11"/>
        <v>0</v>
      </c>
      <c r="AB21" s="415">
        <f t="shared" si="11"/>
        <v>0</v>
      </c>
      <c r="AC21" s="415">
        <f t="shared" si="11"/>
        <v>0</v>
      </c>
      <c r="AD21" s="447">
        <f t="shared" si="11"/>
        <v>0</v>
      </c>
    </row>
    <row r="22" spans="1:30" s="433" customFormat="1" ht="18.75" customHeight="1" x14ac:dyDescent="0.2">
      <c r="A22" s="449" t="s">
        <v>553</v>
      </c>
      <c r="B22" s="432" t="s">
        <v>56</v>
      </c>
      <c r="C22" s="432" t="s">
        <v>58</v>
      </c>
      <c r="D22" s="326">
        <f>SUM(F22:AD22)</f>
        <v>0</v>
      </c>
      <c r="E22" s="324" t="e">
        <f>E21*E14</f>
        <v>#REF!</v>
      </c>
      <c r="F22" s="324">
        <f>F21*F14</f>
        <v>0</v>
      </c>
      <c r="G22" s="324">
        <f t="shared" ref="G22:M22" si="12">G21*G14</f>
        <v>0</v>
      </c>
      <c r="H22" s="324">
        <f t="shared" si="12"/>
        <v>0</v>
      </c>
      <c r="I22" s="324">
        <f t="shared" si="12"/>
        <v>0</v>
      </c>
      <c r="J22" s="326">
        <f t="shared" si="12"/>
        <v>0</v>
      </c>
      <c r="K22" s="324">
        <f t="shared" si="12"/>
        <v>0</v>
      </c>
      <c r="L22" s="324">
        <f t="shared" si="12"/>
        <v>0</v>
      </c>
      <c r="M22" s="324">
        <f t="shared" si="12"/>
        <v>0</v>
      </c>
      <c r="N22" s="324">
        <f t="shared" ref="N22:O22" si="13">N21*N14</f>
        <v>0</v>
      </c>
      <c r="O22" s="324">
        <f t="shared" si="13"/>
        <v>0</v>
      </c>
      <c r="P22" s="324">
        <f t="shared" ref="P22:AD22" si="14">P21*P14</f>
        <v>0</v>
      </c>
      <c r="Q22" s="324">
        <f t="shared" si="14"/>
        <v>0</v>
      </c>
      <c r="R22" s="324">
        <f t="shared" si="14"/>
        <v>0</v>
      </c>
      <c r="S22" s="324">
        <f t="shared" si="14"/>
        <v>0</v>
      </c>
      <c r="T22" s="324">
        <f t="shared" si="14"/>
        <v>0</v>
      </c>
      <c r="U22" s="324">
        <f t="shared" si="14"/>
        <v>0</v>
      </c>
      <c r="V22" s="324">
        <f t="shared" si="14"/>
        <v>0</v>
      </c>
      <c r="W22" s="324">
        <f t="shared" si="14"/>
        <v>0</v>
      </c>
      <c r="X22" s="324">
        <f t="shared" si="14"/>
        <v>0</v>
      </c>
      <c r="Y22" s="324">
        <f t="shared" si="14"/>
        <v>0</v>
      </c>
      <c r="Z22" s="324">
        <f t="shared" si="14"/>
        <v>0</v>
      </c>
      <c r="AA22" s="324">
        <f t="shared" si="14"/>
        <v>0</v>
      </c>
      <c r="AB22" s="324">
        <f t="shared" si="14"/>
        <v>0</v>
      </c>
      <c r="AC22" s="324">
        <f t="shared" si="14"/>
        <v>0</v>
      </c>
      <c r="AD22" s="448">
        <f t="shared" si="14"/>
        <v>0</v>
      </c>
    </row>
    <row r="23" spans="1:30" s="231" customFormat="1" ht="13.5" thickBot="1" x14ac:dyDescent="0.25">
      <c r="A23" s="50"/>
      <c r="B23" s="38"/>
      <c r="C23" s="38"/>
      <c r="D23" s="47"/>
      <c r="E23" s="47"/>
      <c r="F23" s="38"/>
      <c r="G23" s="38"/>
      <c r="H23" s="38"/>
      <c r="I23" s="38"/>
      <c r="J23" s="36"/>
      <c r="K23" s="38"/>
      <c r="L23" s="38"/>
      <c r="M23" s="38"/>
      <c r="N23" s="50"/>
      <c r="O23" s="50"/>
    </row>
    <row r="24" spans="1:30" s="231" customFormat="1" ht="41.25" customHeight="1" thickBot="1" x14ac:dyDescent="0.25">
      <c r="A24" s="452" t="s">
        <v>573</v>
      </c>
      <c r="B24" s="49"/>
      <c r="C24" s="49"/>
      <c r="D24" s="436">
        <v>0.98</v>
      </c>
      <c r="E24" s="37"/>
      <c r="F24" s="435"/>
      <c r="G24" s="545" t="s">
        <v>554</v>
      </c>
      <c r="H24" s="545"/>
      <c r="I24" s="545"/>
      <c r="J24" s="545"/>
      <c r="K24" s="545"/>
      <c r="L24" s="545"/>
      <c r="M24" s="48" t="str">
        <f>IF(D22&gt;0,"DA","NU")</f>
        <v>NU</v>
      </c>
      <c r="N24" s="38"/>
      <c r="O24" s="50"/>
    </row>
    <row r="25" spans="1:30" s="231" customFormat="1" ht="36.75" customHeight="1" x14ac:dyDescent="0.2">
      <c r="A25" s="451"/>
      <c r="B25" s="36"/>
      <c r="C25" s="36"/>
      <c r="D25" s="450"/>
      <c r="E25" s="37"/>
      <c r="F25" s="435"/>
      <c r="G25" s="434"/>
      <c r="H25" s="434"/>
      <c r="I25" s="434"/>
      <c r="J25" s="434"/>
      <c r="K25" s="434"/>
      <c r="L25" s="434"/>
      <c r="M25" s="48"/>
      <c r="N25" s="38"/>
      <c r="O25" s="50"/>
    </row>
    <row r="26" spans="1:30" s="231" customFormat="1" ht="13.5" thickBot="1" x14ac:dyDescent="0.25">
      <c r="A26" s="38"/>
      <c r="B26" s="38"/>
      <c r="C26" s="38"/>
      <c r="D26" s="47"/>
      <c r="E26" s="47"/>
      <c r="F26" s="38"/>
      <c r="G26" s="38"/>
      <c r="H26" s="38"/>
      <c r="I26" s="38"/>
      <c r="J26" s="36"/>
      <c r="K26" s="38"/>
      <c r="L26" s="38"/>
      <c r="M26" s="38"/>
      <c r="N26" s="38"/>
      <c r="O26" s="50"/>
    </row>
    <row r="27" spans="1:30" s="231" customFormat="1" ht="33.75" customHeight="1" thickBot="1" x14ac:dyDescent="0.3">
      <c r="A27" s="540" t="s">
        <v>60</v>
      </c>
      <c r="B27" s="541"/>
      <c r="C27" s="541"/>
      <c r="D27" s="39">
        <v>0.04</v>
      </c>
      <c r="E27" s="37"/>
      <c r="F27" s="38"/>
      <c r="G27" s="542" t="s">
        <v>555</v>
      </c>
      <c r="H27" s="543"/>
      <c r="I27" s="543"/>
      <c r="J27" s="544"/>
      <c r="K27" s="216" t="str">
        <f>IF(M24="nu","--",IFERROR(B64,""))</f>
        <v>--</v>
      </c>
      <c r="L27" s="40" t="s">
        <v>92</v>
      </c>
      <c r="M27" s="38"/>
      <c r="N27" s="38"/>
      <c r="O27" s="50"/>
    </row>
    <row r="28" spans="1:30" s="231" customFormat="1" x14ac:dyDescent="0.2">
      <c r="A28" s="38"/>
      <c r="B28" s="38"/>
      <c r="C28" s="38"/>
      <c r="D28" s="47"/>
      <c r="E28" s="47"/>
      <c r="F28" s="38"/>
      <c r="G28" s="546"/>
      <c r="H28" s="546"/>
      <c r="I28" s="546"/>
      <c r="J28" s="546"/>
      <c r="K28" s="546"/>
      <c r="L28" s="546"/>
      <c r="M28" s="546"/>
      <c r="N28" s="38"/>
      <c r="O28" s="50"/>
    </row>
    <row r="29" spans="1:30" s="231" customFormat="1" x14ac:dyDescent="0.2">
      <c r="A29" s="41" t="s">
        <v>568</v>
      </c>
      <c r="B29" s="38"/>
      <c r="C29" s="38"/>
      <c r="D29" s="47"/>
      <c r="E29" s="47"/>
      <c r="F29" s="38"/>
      <c r="G29" s="38"/>
      <c r="H29" s="38"/>
      <c r="I29" s="38"/>
      <c r="J29" s="36"/>
      <c r="K29" s="38"/>
      <c r="L29" s="38"/>
      <c r="M29" s="38"/>
      <c r="N29" s="38"/>
      <c r="O29" s="50"/>
    </row>
    <row r="30" spans="1:30" s="231" customFormat="1" x14ac:dyDescent="0.2">
      <c r="A30" s="42" t="s">
        <v>61</v>
      </c>
      <c r="B30" s="38"/>
      <c r="C30" s="38"/>
      <c r="D30" s="47"/>
      <c r="E30" s="47"/>
      <c r="F30" s="38"/>
      <c r="G30" s="38"/>
      <c r="H30" s="38"/>
      <c r="I30" s="38"/>
      <c r="J30" s="36"/>
      <c r="K30" s="38"/>
      <c r="L30" s="38"/>
      <c r="M30" s="38"/>
      <c r="N30" s="38"/>
      <c r="O30" s="50"/>
    </row>
    <row r="31" spans="1:30" s="231" customFormat="1" ht="60" customHeight="1" x14ac:dyDescent="0.2">
      <c r="A31" s="43" t="s">
        <v>22</v>
      </c>
      <c r="B31" s="528" t="s">
        <v>536</v>
      </c>
      <c r="C31" s="528"/>
      <c r="D31" s="528"/>
      <c r="E31" s="528"/>
      <c r="F31" s="528"/>
      <c r="G31" s="528"/>
      <c r="H31" s="528"/>
      <c r="I31" s="528"/>
      <c r="J31" s="528"/>
      <c r="K31" s="528"/>
      <c r="L31" s="528"/>
      <c r="M31" s="528"/>
      <c r="N31" s="44"/>
      <c r="O31" s="50"/>
    </row>
    <row r="32" spans="1:30" s="231" customFormat="1" x14ac:dyDescent="0.2">
      <c r="A32" s="43" t="s">
        <v>34</v>
      </c>
      <c r="B32" s="530" t="s">
        <v>537</v>
      </c>
      <c r="C32" s="530"/>
      <c r="D32" s="530"/>
      <c r="E32" s="530"/>
      <c r="F32" s="530"/>
      <c r="G32" s="530"/>
      <c r="H32" s="530"/>
      <c r="I32" s="530"/>
      <c r="J32" s="530"/>
      <c r="K32" s="530"/>
      <c r="L32" s="530"/>
      <c r="M32" s="530"/>
      <c r="N32" s="530"/>
      <c r="O32" s="50"/>
    </row>
    <row r="33" spans="1:18" s="231" customFormat="1" x14ac:dyDescent="0.2">
      <c r="A33" s="43" t="s">
        <v>35</v>
      </c>
      <c r="B33" s="531" t="s">
        <v>540</v>
      </c>
      <c r="C33" s="531"/>
      <c r="D33" s="531"/>
      <c r="E33" s="531"/>
      <c r="F33" s="531"/>
      <c r="G33" s="531"/>
      <c r="H33" s="531"/>
      <c r="I33" s="531"/>
      <c r="J33" s="531"/>
      <c r="K33" s="531"/>
      <c r="L33" s="531"/>
      <c r="M33" s="531"/>
      <c r="N33" s="531"/>
      <c r="O33" s="50"/>
    </row>
    <row r="34" spans="1:18" s="231" customFormat="1" x14ac:dyDescent="0.2">
      <c r="A34" s="43" t="s">
        <v>36</v>
      </c>
      <c r="B34" s="531" t="s">
        <v>541</v>
      </c>
      <c r="C34" s="531"/>
      <c r="D34" s="531"/>
      <c r="E34" s="531"/>
      <c r="F34" s="531"/>
      <c r="G34" s="531"/>
      <c r="H34" s="531"/>
      <c r="I34" s="531"/>
      <c r="J34" s="531"/>
      <c r="K34" s="531"/>
      <c r="L34" s="531"/>
      <c r="M34" s="531"/>
      <c r="N34" s="531"/>
      <c r="O34" s="50"/>
    </row>
    <row r="35" spans="1:18" s="231" customFormat="1" ht="42.75" customHeight="1" x14ac:dyDescent="0.2">
      <c r="A35" s="43" t="s">
        <v>37</v>
      </c>
      <c r="B35" s="530" t="s">
        <v>542</v>
      </c>
      <c r="C35" s="531"/>
      <c r="D35" s="531"/>
      <c r="E35" s="531"/>
      <c r="F35" s="531"/>
      <c r="G35" s="531"/>
      <c r="H35" s="531"/>
      <c r="I35" s="531"/>
      <c r="J35" s="531"/>
      <c r="K35" s="531"/>
      <c r="L35" s="531"/>
      <c r="M35" s="531"/>
      <c r="N35" s="531"/>
      <c r="O35" s="50"/>
    </row>
    <row r="36" spans="1:18" s="231" customFormat="1" ht="33.75" customHeight="1" x14ac:dyDescent="0.2">
      <c r="A36" s="43" t="s">
        <v>38</v>
      </c>
      <c r="B36" s="530" t="s">
        <v>549</v>
      </c>
      <c r="C36" s="531"/>
      <c r="D36" s="531"/>
      <c r="E36" s="531"/>
      <c r="F36" s="531"/>
      <c r="G36" s="531"/>
      <c r="H36" s="531"/>
      <c r="I36" s="531"/>
      <c r="J36" s="531"/>
      <c r="K36" s="531"/>
      <c r="L36" s="531"/>
      <c r="M36" s="531"/>
      <c r="N36" s="531"/>
      <c r="O36" s="50"/>
    </row>
    <row r="37" spans="1:18" s="231" customFormat="1" ht="35.25" customHeight="1" x14ac:dyDescent="0.2">
      <c r="A37" s="43" t="s">
        <v>39</v>
      </c>
      <c r="B37" s="530" t="s">
        <v>548</v>
      </c>
      <c r="C37" s="531"/>
      <c r="D37" s="531"/>
      <c r="E37" s="531"/>
      <c r="F37" s="531"/>
      <c r="G37" s="531"/>
      <c r="H37" s="531"/>
      <c r="I37" s="531"/>
      <c r="J37" s="531"/>
      <c r="K37" s="531"/>
      <c r="L37" s="531"/>
      <c r="M37" s="531"/>
      <c r="N37" s="531"/>
      <c r="O37" s="50"/>
    </row>
    <row r="38" spans="1:18" s="231" customFormat="1" ht="25.5" customHeight="1" x14ac:dyDescent="0.2">
      <c r="A38" s="43" t="s">
        <v>40</v>
      </c>
      <c r="B38" s="530" t="s">
        <v>550</v>
      </c>
      <c r="C38" s="531"/>
      <c r="D38" s="531"/>
      <c r="E38" s="531"/>
      <c r="F38" s="531"/>
      <c r="G38" s="531"/>
      <c r="H38" s="531"/>
      <c r="I38" s="531"/>
      <c r="J38" s="531"/>
      <c r="K38" s="531"/>
      <c r="L38" s="531"/>
      <c r="M38" s="531"/>
      <c r="N38" s="531"/>
      <c r="O38" s="50"/>
    </row>
    <row r="39" spans="1:18" s="231" customFormat="1" x14ac:dyDescent="0.2">
      <c r="A39" s="43" t="s">
        <v>41</v>
      </c>
      <c r="B39" s="535" t="s">
        <v>551</v>
      </c>
      <c r="C39" s="535"/>
      <c r="D39" s="535"/>
      <c r="E39" s="535"/>
      <c r="F39" s="535"/>
      <c r="G39" s="535"/>
      <c r="H39" s="535"/>
      <c r="I39" s="535"/>
      <c r="J39" s="535"/>
      <c r="K39" s="535"/>
      <c r="L39" s="535"/>
      <c r="M39" s="535"/>
      <c r="N39" s="535"/>
      <c r="O39" s="50"/>
    </row>
    <row r="40" spans="1:18" s="231" customFormat="1" ht="31.5" customHeight="1" x14ac:dyDescent="0.2">
      <c r="A40" s="43" t="s">
        <v>42</v>
      </c>
      <c r="B40" s="536" t="s">
        <v>531</v>
      </c>
      <c r="C40" s="536"/>
      <c r="D40" s="536"/>
      <c r="E40" s="536"/>
      <c r="F40" s="536"/>
      <c r="G40" s="536"/>
      <c r="H40" s="536"/>
      <c r="I40" s="536"/>
      <c r="J40" s="536"/>
      <c r="K40" s="536"/>
      <c r="L40" s="536"/>
      <c r="M40" s="536"/>
      <c r="N40" s="536"/>
      <c r="O40" s="50"/>
    </row>
    <row r="41" spans="1:18" s="231" customFormat="1" ht="31.5" customHeight="1" x14ac:dyDescent="0.2">
      <c r="A41" s="43" t="s">
        <v>43</v>
      </c>
      <c r="B41" s="535" t="s">
        <v>556</v>
      </c>
      <c r="C41" s="535"/>
      <c r="D41" s="535"/>
      <c r="E41" s="535"/>
      <c r="F41" s="535"/>
      <c r="G41" s="535"/>
      <c r="H41" s="535"/>
      <c r="I41" s="535"/>
      <c r="J41" s="535"/>
      <c r="K41" s="535"/>
      <c r="L41" s="535"/>
      <c r="M41" s="535"/>
      <c r="N41" s="535"/>
      <c r="O41" s="50"/>
    </row>
    <row r="42" spans="1:18" s="231" customFormat="1" ht="25.5" customHeight="1" x14ac:dyDescent="0.2">
      <c r="A42" s="43" t="s">
        <v>57</v>
      </c>
      <c r="B42" s="529" t="s">
        <v>62</v>
      </c>
      <c r="C42" s="529"/>
      <c r="D42" s="529"/>
      <c r="E42" s="529"/>
      <c r="F42" s="529"/>
      <c r="G42" s="529"/>
      <c r="H42" s="529"/>
      <c r="I42" s="529"/>
      <c r="J42" s="529"/>
      <c r="K42" s="529"/>
      <c r="L42" s="529"/>
      <c r="M42" s="529"/>
      <c r="N42" s="529"/>
      <c r="O42" s="50"/>
    </row>
    <row r="43" spans="1:18" s="231" customFormat="1" ht="15" customHeight="1" x14ac:dyDescent="0.2">
      <c r="A43" s="43" t="s">
        <v>58</v>
      </c>
      <c r="B43" s="530" t="s">
        <v>63</v>
      </c>
      <c r="C43" s="531"/>
      <c r="D43" s="531"/>
      <c r="E43" s="531"/>
      <c r="F43" s="531"/>
      <c r="G43" s="531"/>
      <c r="H43" s="531"/>
      <c r="I43" s="531"/>
      <c r="J43" s="531"/>
      <c r="K43" s="531"/>
      <c r="L43" s="531"/>
      <c r="M43" s="531"/>
      <c r="N43" s="531"/>
      <c r="O43" s="50"/>
    </row>
    <row r="44" spans="1:18" s="231" customFormat="1" x14ac:dyDescent="0.2">
      <c r="A44" s="50"/>
      <c r="B44" s="38"/>
      <c r="C44" s="38"/>
      <c r="D44" s="47"/>
      <c r="E44" s="47"/>
      <c r="F44" s="38"/>
      <c r="G44" s="38"/>
      <c r="H44" s="38"/>
      <c r="I44" s="38"/>
      <c r="J44" s="36"/>
      <c r="K44" s="38"/>
      <c r="L44" s="38"/>
      <c r="M44" s="38"/>
      <c r="N44" s="50"/>
      <c r="O44" s="50"/>
    </row>
    <row r="45" spans="1:18" s="231" customFormat="1" x14ac:dyDescent="0.2">
      <c r="A45" s="50"/>
      <c r="B45" s="38"/>
      <c r="C45" s="38"/>
      <c r="D45" s="47"/>
      <c r="E45" s="47"/>
      <c r="F45" s="38"/>
      <c r="G45" s="38"/>
      <c r="H45" s="38"/>
      <c r="I45" s="38"/>
      <c r="J45" s="36"/>
      <c r="K45" s="38"/>
      <c r="L45" s="38"/>
      <c r="M45" s="38"/>
      <c r="N45" s="50"/>
      <c r="O45" s="50"/>
    </row>
    <row r="46" spans="1:18" s="231" customFormat="1" ht="27" customHeight="1" x14ac:dyDescent="0.3">
      <c r="A46" s="50"/>
      <c r="B46" s="38"/>
      <c r="C46" s="38"/>
      <c r="D46" s="47"/>
      <c r="E46" s="47"/>
      <c r="F46" s="38"/>
      <c r="G46" s="38"/>
      <c r="H46" s="38"/>
      <c r="I46" s="38"/>
      <c r="J46" s="36"/>
      <c r="K46" s="537"/>
      <c r="L46" s="537"/>
      <c r="M46" s="537"/>
      <c r="N46" s="537"/>
      <c r="O46" s="537"/>
      <c r="P46" s="537"/>
      <c r="Q46" s="537"/>
      <c r="R46" s="537"/>
    </row>
    <row r="47" spans="1:18" s="231" customFormat="1" x14ac:dyDescent="0.2">
      <c r="A47" s="217" t="s">
        <v>557</v>
      </c>
      <c r="B47" s="50"/>
      <c r="C47" s="50"/>
      <c r="D47" s="50"/>
      <c r="E47" s="50"/>
      <c r="F47" s="50"/>
      <c r="G47" s="50"/>
      <c r="H47" s="50"/>
      <c r="I47" s="50"/>
      <c r="J47" s="54"/>
      <c r="K47" s="38"/>
      <c r="L47" s="38"/>
      <c r="M47" s="38"/>
      <c r="N47" s="50"/>
      <c r="O47" s="50"/>
    </row>
    <row r="48" spans="1:18" s="231" customFormat="1" ht="31.5" customHeight="1" x14ac:dyDescent="0.2">
      <c r="A48" s="532" t="s">
        <v>569</v>
      </c>
      <c r="B48" s="532"/>
      <c r="C48" s="532"/>
      <c r="D48" s="532"/>
      <c r="E48" s="532"/>
      <c r="F48" s="532"/>
      <c r="G48" s="532"/>
      <c r="H48" s="532"/>
      <c r="I48" s="532"/>
      <c r="J48" s="54"/>
      <c r="K48" s="38"/>
      <c r="L48" s="38"/>
      <c r="M48" s="38"/>
      <c r="N48" s="50"/>
      <c r="O48" s="50"/>
    </row>
    <row r="49" spans="1:15" s="231" customFormat="1" ht="22.5" customHeight="1" x14ac:dyDescent="0.2">
      <c r="A49" s="50"/>
      <c r="B49" s="50"/>
      <c r="C49" s="50"/>
      <c r="D49" s="50"/>
      <c r="E49" s="50"/>
      <c r="F49" s="50"/>
      <c r="G49" s="50"/>
      <c r="H49" s="50"/>
      <c r="I49" s="50"/>
      <c r="J49" s="54"/>
      <c r="K49" s="38"/>
      <c r="L49" s="38"/>
      <c r="M49" s="38"/>
      <c r="N49" s="50"/>
      <c r="O49" s="50"/>
    </row>
    <row r="50" spans="1:15" s="231" customFormat="1" ht="42" customHeight="1" x14ac:dyDescent="0.2">
      <c r="A50" s="533" t="s">
        <v>566</v>
      </c>
      <c r="B50" s="533"/>
      <c r="C50" s="533"/>
      <c r="D50" s="533"/>
      <c r="E50" s="533"/>
      <c r="F50" s="533"/>
      <c r="G50" s="533"/>
      <c r="H50" s="533"/>
      <c r="I50" s="533"/>
      <c r="J50" s="218"/>
      <c r="K50" s="38"/>
      <c r="L50" s="38"/>
      <c r="M50" s="38"/>
      <c r="N50" s="50"/>
      <c r="O50" s="50"/>
    </row>
    <row r="51" spans="1:15" s="231" customFormat="1" x14ac:dyDescent="0.2">
      <c r="A51" s="50" t="s">
        <v>558</v>
      </c>
      <c r="B51" s="219">
        <f>D11</f>
        <v>0</v>
      </c>
      <c r="C51" s="38" t="s">
        <v>92</v>
      </c>
      <c r="D51" s="50"/>
      <c r="E51" s="50"/>
      <c r="F51" s="50"/>
      <c r="G51" s="50"/>
      <c r="H51" s="50"/>
      <c r="I51" s="50"/>
      <c r="J51" s="54"/>
      <c r="K51" s="38"/>
      <c r="L51" s="38"/>
      <c r="M51" s="38"/>
      <c r="N51" s="50"/>
      <c r="O51" s="50"/>
    </row>
    <row r="52" spans="1:15" s="231" customFormat="1" ht="14.25" customHeight="1" x14ac:dyDescent="0.2">
      <c r="A52" s="220" t="s">
        <v>559</v>
      </c>
      <c r="B52" s="219">
        <f>D15</f>
        <v>0</v>
      </c>
      <c r="C52" s="38" t="s">
        <v>92</v>
      </c>
      <c r="D52" s="50"/>
      <c r="E52" s="50"/>
      <c r="F52" s="50"/>
      <c r="G52" s="50"/>
      <c r="H52" s="50"/>
      <c r="I52" s="50"/>
      <c r="J52" s="54"/>
      <c r="K52" s="38"/>
      <c r="L52" s="38"/>
      <c r="M52" s="38"/>
      <c r="N52" s="50"/>
      <c r="O52" s="50"/>
    </row>
    <row r="53" spans="1:15" s="231" customFormat="1" ht="26.25" customHeight="1" x14ac:dyDescent="0.2">
      <c r="A53" s="419" t="s">
        <v>560</v>
      </c>
      <c r="B53" s="219">
        <f>IF(D22&gt;0,D22,0)</f>
        <v>0</v>
      </c>
      <c r="C53" s="38" t="s">
        <v>92</v>
      </c>
      <c r="D53" s="50"/>
      <c r="E53" s="50"/>
      <c r="F53" s="50"/>
      <c r="G53" s="50"/>
      <c r="H53" s="50"/>
      <c r="I53" s="50"/>
      <c r="J53" s="54"/>
      <c r="K53" s="38"/>
      <c r="L53" s="38"/>
      <c r="M53" s="38"/>
      <c r="N53" s="50"/>
      <c r="O53" s="50"/>
    </row>
    <row r="54" spans="1:15" s="231" customFormat="1" ht="25.5" x14ac:dyDescent="0.2">
      <c r="A54" s="221" t="s">
        <v>561</v>
      </c>
      <c r="B54" s="222">
        <f>B52-B53</f>
        <v>0</v>
      </c>
      <c r="C54" s="38" t="s">
        <v>92</v>
      </c>
      <c r="D54" s="50"/>
      <c r="E54" s="50"/>
      <c r="F54" s="62"/>
      <c r="G54" s="50"/>
      <c r="H54" s="50"/>
      <c r="I54" s="50"/>
      <c r="J54" s="54"/>
      <c r="K54" s="38"/>
      <c r="L54" s="38"/>
      <c r="M54" s="38"/>
      <c r="N54" s="50"/>
      <c r="O54" s="50"/>
    </row>
    <row r="55" spans="1:15" s="231" customFormat="1" x14ac:dyDescent="0.2">
      <c r="A55" s="221" t="s">
        <v>562</v>
      </c>
      <c r="B55" s="414" t="e">
        <f>ROUND(B54/B52,2)</f>
        <v>#DIV/0!</v>
      </c>
      <c r="C55" s="38"/>
      <c r="D55" s="50"/>
      <c r="E55" s="50"/>
      <c r="F55" s="62"/>
      <c r="G55" s="50"/>
      <c r="H55" s="50"/>
      <c r="I55" s="50"/>
      <c r="J55" s="54"/>
      <c r="K55" s="38"/>
      <c r="L55" s="38"/>
      <c r="M55" s="38"/>
      <c r="N55" s="50"/>
      <c r="O55" s="50"/>
    </row>
    <row r="56" spans="1:15" s="231" customFormat="1" x14ac:dyDescent="0.2">
      <c r="A56" s="223"/>
      <c r="B56" s="50"/>
      <c r="C56" s="51"/>
      <c r="D56" s="50"/>
      <c r="E56" s="50"/>
      <c r="F56" s="50"/>
      <c r="G56" s="50"/>
      <c r="H56" s="50"/>
      <c r="I56" s="50"/>
      <c r="J56" s="54"/>
      <c r="K56" s="38"/>
      <c r="L56" s="38"/>
      <c r="M56" s="38"/>
      <c r="N56" s="50"/>
      <c r="O56" s="50"/>
    </row>
    <row r="57" spans="1:15" s="231" customFormat="1" ht="19.5" x14ac:dyDescent="0.2">
      <c r="A57" s="534" t="s">
        <v>567</v>
      </c>
      <c r="B57" s="534"/>
      <c r="C57" s="534"/>
      <c r="D57" s="534"/>
      <c r="E57" s="534"/>
      <c r="F57" s="534"/>
      <c r="G57" s="534"/>
      <c r="H57" s="534"/>
      <c r="I57" s="534"/>
      <c r="J57" s="218"/>
      <c r="K57" s="38"/>
      <c r="L57" s="38"/>
      <c r="M57" s="38"/>
      <c r="N57" s="50"/>
      <c r="O57" s="50"/>
    </row>
    <row r="58" spans="1:15" s="231" customFormat="1" x14ac:dyDescent="0.2">
      <c r="A58" s="453" t="s">
        <v>570</v>
      </c>
      <c r="B58" s="38"/>
      <c r="C58" s="51"/>
      <c r="D58" s="50"/>
      <c r="E58" s="50"/>
      <c r="F58" s="50"/>
      <c r="G58" s="50"/>
      <c r="H58" s="50"/>
      <c r="I58" s="50"/>
      <c r="J58" s="54"/>
      <c r="K58" s="38"/>
      <c r="L58" s="38"/>
      <c r="M58" s="38"/>
      <c r="N58" s="51"/>
      <c r="O58" s="50"/>
    </row>
    <row r="59" spans="1:15" s="231" customFormat="1" x14ac:dyDescent="0.2">
      <c r="A59" s="50" t="s">
        <v>563</v>
      </c>
      <c r="B59" s="219">
        <f>D12</f>
        <v>0</v>
      </c>
      <c r="C59" s="38" t="s">
        <v>92</v>
      </c>
      <c r="D59" s="50"/>
      <c r="E59" s="50"/>
      <c r="F59" s="50"/>
      <c r="G59" s="50"/>
      <c r="H59" s="50"/>
      <c r="I59" s="50"/>
      <c r="J59" s="54"/>
      <c r="K59" s="38"/>
      <c r="L59" s="38"/>
      <c r="M59" s="38"/>
      <c r="N59" s="51"/>
      <c r="O59" s="50"/>
    </row>
    <row r="60" spans="1:15" s="231" customFormat="1" ht="38.25" x14ac:dyDescent="0.2">
      <c r="A60" s="64" t="s">
        <v>564</v>
      </c>
      <c r="B60" s="219" t="e">
        <f>B59*B55</f>
        <v>#DIV/0!</v>
      </c>
      <c r="C60" s="38" t="s">
        <v>92</v>
      </c>
      <c r="D60" s="50"/>
      <c r="E60" s="50"/>
      <c r="F60" s="50"/>
      <c r="G60" s="50"/>
      <c r="H60" s="50"/>
      <c r="I60" s="50"/>
      <c r="J60" s="54"/>
      <c r="K60" s="38"/>
      <c r="L60" s="38"/>
      <c r="M60" s="38"/>
      <c r="N60" s="51"/>
      <c r="O60" s="50"/>
    </row>
    <row r="61" spans="1:15" s="231" customFormat="1" ht="39.75" customHeight="1" x14ac:dyDescent="0.2">
      <c r="A61" s="527" t="s">
        <v>565</v>
      </c>
      <c r="B61" s="527"/>
      <c r="C61" s="527"/>
      <c r="D61" s="527"/>
      <c r="E61" s="527"/>
      <c r="F61" s="527"/>
      <c r="G61" s="527"/>
      <c r="H61" s="527"/>
      <c r="I61" s="527"/>
      <c r="J61" s="218"/>
      <c r="K61" s="38"/>
      <c r="L61" s="38"/>
      <c r="M61" s="38"/>
      <c r="N61" s="51"/>
      <c r="O61" s="50"/>
    </row>
    <row r="62" spans="1:15" s="231" customFormat="1" ht="13.5" thickBot="1" x14ac:dyDescent="0.25">
      <c r="A62" s="50" t="s">
        <v>571</v>
      </c>
      <c r="B62" s="53">
        <v>0.98</v>
      </c>
      <c r="C62" s="38"/>
      <c r="D62" s="50"/>
      <c r="E62" s="50"/>
      <c r="F62" s="50"/>
      <c r="G62" s="50"/>
      <c r="H62" s="50"/>
      <c r="I62" s="50"/>
      <c r="J62" s="54"/>
      <c r="K62" s="38"/>
      <c r="L62" s="38"/>
      <c r="M62" s="38"/>
      <c r="N62" s="51"/>
      <c r="O62" s="50"/>
    </row>
    <row r="63" spans="1:15" s="231" customFormat="1" ht="13.5" thickBot="1" x14ac:dyDescent="0.25">
      <c r="A63" s="50" t="s">
        <v>572</v>
      </c>
      <c r="B63" s="454" t="str">
        <f>IFERROR(B62*B60,"")</f>
        <v/>
      </c>
      <c r="C63" s="38" t="s">
        <v>92</v>
      </c>
      <c r="D63" s="50"/>
      <c r="E63" s="50"/>
      <c r="F63" s="50"/>
      <c r="G63" s="50"/>
      <c r="H63" s="50"/>
      <c r="I63" s="50"/>
      <c r="J63" s="54"/>
      <c r="K63" s="38"/>
      <c r="L63" s="38"/>
      <c r="M63" s="38"/>
      <c r="N63" s="51"/>
      <c r="O63" s="50"/>
    </row>
    <row r="64" spans="1:15" s="231" customFormat="1" x14ac:dyDescent="0.2">
      <c r="A64" s="50"/>
      <c r="B64" s="428"/>
      <c r="C64" s="38"/>
      <c r="D64" s="50"/>
      <c r="E64" s="50"/>
      <c r="F64" s="50"/>
      <c r="G64" s="50"/>
      <c r="H64" s="50"/>
      <c r="I64" s="50"/>
      <c r="J64" s="54"/>
      <c r="K64" s="38"/>
      <c r="L64" s="38"/>
      <c r="M64" s="38"/>
      <c r="N64" s="51"/>
      <c r="O64" s="50"/>
    </row>
    <row r="65" spans="1:15" s="231" customFormat="1" x14ac:dyDescent="0.2">
      <c r="A65" s="50"/>
      <c r="B65" s="53"/>
      <c r="C65" s="38"/>
      <c r="D65" s="50"/>
      <c r="E65" s="50"/>
      <c r="F65" s="50"/>
      <c r="G65" s="50"/>
      <c r="H65" s="50"/>
      <c r="I65" s="50"/>
      <c r="J65" s="54"/>
      <c r="K65" s="38"/>
      <c r="L65" s="38"/>
      <c r="M65" s="38"/>
      <c r="N65" s="51"/>
      <c r="O65" s="50"/>
    </row>
    <row r="66" spans="1:15" s="231" customFormat="1" x14ac:dyDescent="0.2">
      <c r="A66" s="50"/>
      <c r="B66" s="438"/>
      <c r="C66" s="439">
        <v>1</v>
      </c>
      <c r="D66" s="437"/>
      <c r="E66" s="47"/>
      <c r="F66" s="38"/>
      <c r="G66" s="38"/>
      <c r="H66" s="38"/>
      <c r="I66" s="38"/>
      <c r="J66" s="36"/>
      <c r="K66" s="38"/>
      <c r="L66" s="38"/>
      <c r="M66" s="38"/>
      <c r="N66" s="50"/>
      <c r="O66" s="50"/>
    </row>
    <row r="67" spans="1:15" s="231" customFormat="1" ht="24" customHeight="1" x14ac:dyDescent="0.2">
      <c r="A67" s="50"/>
      <c r="B67" s="438"/>
      <c r="C67" s="47"/>
      <c r="D67" s="47"/>
      <c r="E67" s="38"/>
      <c r="F67" s="38"/>
      <c r="G67" s="38"/>
      <c r="H67" s="38"/>
      <c r="I67" s="38"/>
      <c r="J67" s="36"/>
      <c r="K67" s="38"/>
      <c r="L67" s="38"/>
      <c r="M67" s="38"/>
      <c r="N67" s="50"/>
      <c r="O67" s="50"/>
    </row>
    <row r="68" spans="1:15" s="231" customFormat="1" x14ac:dyDescent="0.2">
      <c r="A68" s="50"/>
      <c r="B68" s="38"/>
      <c r="C68" s="47"/>
      <c r="D68" s="47"/>
      <c r="E68" s="38"/>
      <c r="F68" s="38"/>
      <c r="G68" s="38"/>
      <c r="H68" s="38"/>
      <c r="I68" s="38"/>
      <c r="J68" s="36"/>
      <c r="K68" s="38"/>
      <c r="L68" s="38"/>
      <c r="M68" s="38"/>
      <c r="N68" s="50"/>
      <c r="O68" s="50"/>
    </row>
    <row r="69" spans="1:15" s="231" customFormat="1" x14ac:dyDescent="0.2">
      <c r="A69" s="50"/>
      <c r="B69" s="38"/>
      <c r="C69" s="47"/>
      <c r="D69" s="47"/>
      <c r="E69" s="38"/>
      <c r="F69" s="38"/>
      <c r="G69" s="38"/>
      <c r="H69" s="38"/>
      <c r="I69" s="38"/>
      <c r="J69" s="36"/>
      <c r="K69" s="38"/>
      <c r="L69" s="38"/>
      <c r="M69" s="38"/>
      <c r="N69" s="50"/>
      <c r="O69" s="50"/>
    </row>
    <row r="70" spans="1:15" s="231" customFormat="1" x14ac:dyDescent="0.2">
      <c r="A70" s="50"/>
      <c r="B70" s="38"/>
      <c r="C70" s="47"/>
      <c r="D70" s="47"/>
      <c r="E70" s="38"/>
      <c r="F70" s="38"/>
      <c r="G70" s="38"/>
      <c r="H70" s="38"/>
      <c r="I70" s="38"/>
      <c r="J70" s="36"/>
      <c r="K70" s="38"/>
      <c r="L70" s="38"/>
      <c r="M70" s="38"/>
      <c r="N70" s="50"/>
      <c r="O70" s="50"/>
    </row>
    <row r="71" spans="1:15" s="231" customFormat="1" x14ac:dyDescent="0.2">
      <c r="A71" s="50"/>
      <c r="B71" s="38"/>
      <c r="C71" s="47"/>
      <c r="D71" s="47"/>
      <c r="E71" s="38"/>
      <c r="F71" s="38"/>
      <c r="G71" s="38"/>
      <c r="H71" s="38"/>
      <c r="I71" s="38"/>
      <c r="J71" s="36"/>
      <c r="K71" s="38"/>
      <c r="L71" s="38"/>
      <c r="M71" s="38"/>
      <c r="N71" s="50"/>
      <c r="O71" s="50"/>
    </row>
    <row r="72" spans="1:15" s="231" customFormat="1" x14ac:dyDescent="0.2">
      <c r="A72" s="50"/>
      <c r="B72" s="38"/>
      <c r="C72" s="38"/>
      <c r="D72" s="47"/>
      <c r="E72" s="47"/>
      <c r="F72" s="38"/>
      <c r="G72" s="38"/>
      <c r="H72" s="38"/>
      <c r="I72" s="38"/>
      <c r="J72" s="36"/>
      <c r="K72" s="38"/>
      <c r="L72" s="38"/>
      <c r="M72" s="38"/>
      <c r="N72" s="50"/>
      <c r="O72" s="50"/>
    </row>
    <row r="73" spans="1:15" s="231" customFormat="1" x14ac:dyDescent="0.2">
      <c r="A73" s="50"/>
      <c r="B73" s="38"/>
      <c r="C73" s="38"/>
      <c r="D73" s="47"/>
      <c r="E73" s="47"/>
      <c r="F73" s="38"/>
      <c r="G73" s="38"/>
      <c r="H73" s="38"/>
      <c r="I73" s="38"/>
      <c r="J73" s="36"/>
      <c r="K73" s="38"/>
      <c r="L73" s="38"/>
      <c r="M73" s="38"/>
      <c r="N73" s="50"/>
      <c r="O73" s="50"/>
    </row>
    <row r="74" spans="1:15" s="231" customFormat="1" x14ac:dyDescent="0.2">
      <c r="A74" s="50"/>
      <c r="B74" s="38"/>
      <c r="C74" s="38"/>
      <c r="D74" s="47"/>
      <c r="E74" s="47"/>
      <c r="F74" s="38"/>
      <c r="G74" s="38"/>
      <c r="H74" s="38"/>
      <c r="I74" s="38"/>
      <c r="J74" s="36"/>
      <c r="K74" s="38"/>
      <c r="L74" s="38"/>
      <c r="M74" s="38"/>
      <c r="N74" s="50"/>
      <c r="O74" s="50"/>
    </row>
    <row r="75" spans="1:15" s="231" customFormat="1" x14ac:dyDescent="0.2">
      <c r="A75" s="50"/>
      <c r="B75" s="38"/>
      <c r="C75" s="38"/>
      <c r="D75" s="47"/>
      <c r="E75" s="47"/>
      <c r="F75" s="38"/>
      <c r="G75" s="38"/>
      <c r="H75" s="38"/>
      <c r="I75" s="38"/>
      <c r="J75" s="36"/>
      <c r="K75" s="38"/>
      <c r="L75" s="38"/>
      <c r="M75" s="38"/>
      <c r="N75" s="50"/>
      <c r="O75" s="50"/>
    </row>
    <row r="76" spans="1:15" s="231" customFormat="1" x14ac:dyDescent="0.2">
      <c r="A76" s="50"/>
      <c r="B76" s="38"/>
      <c r="C76" s="38"/>
      <c r="D76" s="47"/>
      <c r="E76" s="47"/>
      <c r="F76" s="38"/>
      <c r="G76" s="38"/>
      <c r="H76" s="38"/>
      <c r="I76" s="38"/>
      <c r="J76" s="36"/>
      <c r="K76" s="38"/>
      <c r="L76" s="38"/>
      <c r="M76" s="38"/>
      <c r="N76" s="50"/>
      <c r="O76" s="50"/>
    </row>
    <row r="77" spans="1:15" s="231" customFormat="1" x14ac:dyDescent="0.2">
      <c r="A77" s="50"/>
      <c r="B77" s="38"/>
      <c r="C77" s="38"/>
      <c r="D77" s="47"/>
      <c r="E77" s="47"/>
      <c r="F77" s="38"/>
      <c r="G77" s="38"/>
      <c r="H77" s="38"/>
      <c r="I77" s="38"/>
      <c r="J77" s="36"/>
      <c r="K77" s="38"/>
      <c r="L77" s="38"/>
      <c r="M77" s="38"/>
      <c r="N77" s="50"/>
      <c r="O77" s="50"/>
    </row>
    <row r="78" spans="1:15" s="231" customFormat="1" x14ac:dyDescent="0.2">
      <c r="A78" s="50"/>
      <c r="B78" s="38"/>
      <c r="C78" s="38"/>
      <c r="D78" s="47"/>
      <c r="E78" s="47"/>
      <c r="F78" s="38"/>
      <c r="G78" s="38"/>
      <c r="H78" s="38"/>
      <c r="I78" s="38"/>
      <c r="J78" s="36"/>
      <c r="K78" s="38"/>
      <c r="L78" s="38"/>
      <c r="M78" s="38"/>
      <c r="N78" s="50"/>
      <c r="O78" s="50"/>
    </row>
    <row r="79" spans="1:15" s="231" customFormat="1" x14ac:dyDescent="0.2">
      <c r="A79" s="50"/>
      <c r="B79" s="38"/>
      <c r="C79" s="38"/>
      <c r="D79" s="47"/>
      <c r="E79" s="47"/>
      <c r="F79" s="38"/>
      <c r="G79" s="38"/>
      <c r="H79" s="38"/>
      <c r="I79" s="38"/>
      <c r="J79" s="36"/>
      <c r="K79" s="38"/>
      <c r="L79" s="38"/>
      <c r="M79" s="38"/>
      <c r="N79" s="50"/>
      <c r="O79" s="50"/>
    </row>
    <row r="80" spans="1:15" s="231" customFormat="1" x14ac:dyDescent="0.2">
      <c r="A80" s="50"/>
      <c r="B80" s="38"/>
      <c r="C80" s="38"/>
      <c r="D80" s="47"/>
      <c r="E80" s="47"/>
      <c r="F80" s="38"/>
      <c r="G80" s="38"/>
      <c r="H80" s="38"/>
      <c r="I80" s="38"/>
      <c r="J80" s="36"/>
      <c r="K80" s="38"/>
      <c r="L80" s="38"/>
      <c r="M80" s="38"/>
      <c r="N80" s="50"/>
      <c r="O80" s="50"/>
    </row>
    <row r="81" spans="1:15" s="231" customFormat="1" x14ac:dyDescent="0.2">
      <c r="A81" s="50"/>
      <c r="B81" s="38"/>
      <c r="C81" s="38"/>
      <c r="D81" s="47"/>
      <c r="E81" s="47"/>
      <c r="F81" s="38"/>
      <c r="G81" s="38"/>
      <c r="H81" s="38"/>
      <c r="I81" s="38"/>
      <c r="J81" s="36"/>
      <c r="K81" s="38"/>
      <c r="L81" s="38"/>
      <c r="M81" s="38"/>
      <c r="N81" s="50"/>
      <c r="O81" s="50"/>
    </row>
    <row r="82" spans="1:15" s="231" customFormat="1" x14ac:dyDescent="0.2">
      <c r="A82" s="50"/>
      <c r="B82" s="38"/>
      <c r="C82" s="38"/>
      <c r="D82" s="47"/>
      <c r="E82" s="47"/>
      <c r="F82" s="38"/>
      <c r="G82" s="38"/>
      <c r="H82" s="38"/>
      <c r="I82" s="38"/>
      <c r="J82" s="36"/>
      <c r="K82" s="38"/>
      <c r="L82" s="38"/>
      <c r="M82" s="38"/>
      <c r="N82" s="50"/>
      <c r="O82" s="50"/>
    </row>
    <row r="83" spans="1:15" s="231" customFormat="1" x14ac:dyDescent="0.2">
      <c r="A83" s="50"/>
      <c r="B83" s="38"/>
      <c r="C83" s="38"/>
      <c r="D83" s="47"/>
      <c r="E83" s="47"/>
      <c r="F83" s="38"/>
      <c r="G83" s="38"/>
      <c r="H83" s="38"/>
      <c r="I83" s="38"/>
      <c r="J83" s="36"/>
      <c r="K83" s="38"/>
      <c r="L83" s="38"/>
      <c r="M83" s="38"/>
      <c r="N83" s="50"/>
      <c r="O83" s="50"/>
    </row>
    <row r="84" spans="1:15" s="231" customFormat="1" x14ac:dyDescent="0.2">
      <c r="A84" s="50"/>
      <c r="B84" s="38"/>
      <c r="C84" s="38"/>
      <c r="D84" s="47"/>
      <c r="E84" s="47"/>
      <c r="F84" s="38"/>
      <c r="G84" s="38"/>
      <c r="H84" s="38"/>
      <c r="I84" s="38"/>
      <c r="J84" s="36"/>
      <c r="K84" s="38"/>
      <c r="L84" s="38"/>
      <c r="M84" s="38"/>
      <c r="N84" s="50"/>
      <c r="O84" s="50"/>
    </row>
    <row r="85" spans="1:15" s="231" customFormat="1" x14ac:dyDescent="0.2">
      <c r="A85" s="50"/>
      <c r="B85" s="38"/>
      <c r="C85" s="38"/>
      <c r="D85" s="47"/>
      <c r="E85" s="47"/>
      <c r="F85" s="38"/>
      <c r="G85" s="38"/>
      <c r="H85" s="38"/>
      <c r="I85" s="38"/>
      <c r="J85" s="36"/>
      <c r="K85" s="38"/>
      <c r="L85" s="38"/>
      <c r="M85" s="38"/>
      <c r="N85" s="50"/>
      <c r="O85" s="50"/>
    </row>
    <row r="86" spans="1:15" s="231" customFormat="1" x14ac:dyDescent="0.2">
      <c r="A86" s="50"/>
      <c r="B86" s="38"/>
      <c r="C86" s="38"/>
      <c r="D86" s="47"/>
      <c r="E86" s="47"/>
      <c r="F86" s="38"/>
      <c r="G86" s="38"/>
      <c r="H86" s="38"/>
      <c r="I86" s="38"/>
      <c r="J86" s="36"/>
      <c r="K86" s="38"/>
      <c r="L86" s="38"/>
      <c r="M86" s="38"/>
      <c r="N86" s="50"/>
      <c r="O86" s="50"/>
    </row>
    <row r="87" spans="1:15" s="231" customFormat="1" x14ac:dyDescent="0.2">
      <c r="A87" s="50"/>
      <c r="B87" s="38"/>
      <c r="C87" s="38"/>
      <c r="D87" s="47"/>
      <c r="E87" s="47"/>
      <c r="F87" s="38"/>
      <c r="G87" s="38"/>
      <c r="H87" s="38"/>
      <c r="I87" s="38"/>
      <c r="J87" s="36"/>
      <c r="K87" s="38"/>
      <c r="L87" s="38"/>
      <c r="M87" s="38"/>
      <c r="N87" s="50"/>
      <c r="O87" s="50"/>
    </row>
    <row r="88" spans="1:15" s="231" customFormat="1" x14ac:dyDescent="0.2">
      <c r="A88" s="50"/>
      <c r="B88" s="38"/>
      <c r="C88" s="38"/>
      <c r="D88" s="47"/>
      <c r="E88" s="47"/>
      <c r="F88" s="38"/>
      <c r="G88" s="38"/>
      <c r="H88" s="38"/>
      <c r="I88" s="38"/>
      <c r="J88" s="36"/>
      <c r="K88" s="38"/>
      <c r="L88" s="38"/>
      <c r="M88" s="38"/>
      <c r="N88" s="50"/>
      <c r="O88" s="50"/>
    </row>
    <row r="89" spans="1:15" s="231" customFormat="1" x14ac:dyDescent="0.2">
      <c r="A89" s="50"/>
      <c r="B89" s="38"/>
      <c r="C89" s="38"/>
      <c r="D89" s="47"/>
      <c r="E89" s="47"/>
      <c r="F89" s="38"/>
      <c r="G89" s="38"/>
      <c r="H89" s="38"/>
      <c r="I89" s="38"/>
      <c r="J89" s="36"/>
      <c r="K89" s="38"/>
      <c r="L89" s="38"/>
      <c r="M89" s="38"/>
      <c r="N89" s="50"/>
      <c r="O89" s="50"/>
    </row>
    <row r="90" spans="1:15" s="231" customFormat="1" x14ac:dyDescent="0.2">
      <c r="A90" s="50"/>
      <c r="B90" s="38"/>
      <c r="C90" s="38"/>
      <c r="D90" s="47"/>
      <c r="E90" s="47"/>
      <c r="F90" s="38"/>
      <c r="G90" s="38"/>
      <c r="H90" s="38"/>
      <c r="I90" s="38"/>
      <c r="J90" s="36"/>
      <c r="K90" s="38"/>
      <c r="L90" s="38"/>
      <c r="M90" s="38"/>
      <c r="N90" s="50"/>
      <c r="O90" s="50"/>
    </row>
    <row r="91" spans="1:15" s="231" customFormat="1" x14ac:dyDescent="0.2">
      <c r="A91" s="50"/>
      <c r="B91" s="38"/>
      <c r="C91" s="38"/>
      <c r="D91" s="47"/>
      <c r="E91" s="47"/>
      <c r="F91" s="38"/>
      <c r="G91" s="38"/>
      <c r="H91" s="38"/>
      <c r="I91" s="38"/>
      <c r="J91" s="36"/>
      <c r="K91" s="38"/>
      <c r="L91" s="38"/>
      <c r="M91" s="38"/>
      <c r="N91" s="50"/>
      <c r="O91" s="50"/>
    </row>
    <row r="92" spans="1:15" s="231" customFormat="1" x14ac:dyDescent="0.2">
      <c r="A92" s="50"/>
      <c r="B92" s="38"/>
      <c r="C92" s="38"/>
      <c r="D92" s="47"/>
      <c r="E92" s="47"/>
      <c r="F92" s="38"/>
      <c r="G92" s="38"/>
      <c r="H92" s="38"/>
      <c r="I92" s="38"/>
      <c r="J92" s="36"/>
      <c r="K92" s="38"/>
      <c r="L92" s="38"/>
      <c r="M92" s="38"/>
      <c r="N92" s="50"/>
      <c r="O92" s="50"/>
    </row>
    <row r="93" spans="1:15" s="231" customFormat="1" x14ac:dyDescent="0.2">
      <c r="A93" s="50"/>
      <c r="B93" s="38"/>
      <c r="C93" s="38"/>
      <c r="D93" s="47"/>
      <c r="E93" s="47"/>
      <c r="F93" s="38"/>
      <c r="G93" s="38"/>
      <c r="H93" s="38"/>
      <c r="I93" s="38"/>
      <c r="J93" s="36"/>
      <c r="K93" s="38"/>
      <c r="L93" s="38"/>
      <c r="M93" s="38"/>
      <c r="N93" s="50"/>
      <c r="O93" s="50"/>
    </row>
    <row r="94" spans="1:15" s="231" customFormat="1" x14ac:dyDescent="0.2">
      <c r="A94" s="50"/>
      <c r="B94" s="38"/>
      <c r="C94" s="38"/>
      <c r="D94" s="47"/>
      <c r="E94" s="47"/>
      <c r="F94" s="38"/>
      <c r="G94" s="38"/>
      <c r="H94" s="38"/>
      <c r="I94" s="38"/>
      <c r="J94" s="36"/>
      <c r="K94" s="38"/>
      <c r="L94" s="38"/>
      <c r="M94" s="38"/>
      <c r="N94" s="50"/>
      <c r="O94" s="50"/>
    </row>
    <row r="95" spans="1:15" s="231" customFormat="1" x14ac:dyDescent="0.2">
      <c r="A95" s="50"/>
      <c r="B95" s="38"/>
      <c r="C95" s="38"/>
      <c r="D95" s="47"/>
      <c r="E95" s="47"/>
      <c r="F95" s="38"/>
      <c r="G95" s="38"/>
      <c r="H95" s="38"/>
      <c r="I95" s="38"/>
      <c r="J95" s="36"/>
      <c r="K95" s="38"/>
      <c r="L95" s="38"/>
      <c r="M95" s="38"/>
      <c r="N95" s="50"/>
      <c r="O95" s="50"/>
    </row>
    <row r="96" spans="1:15" s="231" customFormat="1" x14ac:dyDescent="0.2">
      <c r="A96" s="50"/>
      <c r="B96" s="38"/>
      <c r="C96" s="38"/>
      <c r="D96" s="47"/>
      <c r="E96" s="47"/>
      <c r="F96" s="38"/>
      <c r="G96" s="38"/>
      <c r="H96" s="38"/>
      <c r="I96" s="38"/>
      <c r="J96" s="36"/>
      <c r="K96" s="38"/>
      <c r="L96" s="38"/>
      <c r="M96" s="38"/>
      <c r="N96" s="50"/>
      <c r="O96" s="50"/>
    </row>
    <row r="97" spans="1:15" s="231" customFormat="1" x14ac:dyDescent="0.2">
      <c r="A97" s="50"/>
      <c r="B97" s="38"/>
      <c r="C97" s="38"/>
      <c r="D97" s="47"/>
      <c r="E97" s="47"/>
      <c r="F97" s="38"/>
      <c r="G97" s="38"/>
      <c r="H97" s="38"/>
      <c r="I97" s="38"/>
      <c r="J97" s="36"/>
      <c r="K97" s="38"/>
      <c r="L97" s="38"/>
      <c r="M97" s="38"/>
      <c r="N97" s="50"/>
      <c r="O97" s="50"/>
    </row>
    <row r="98" spans="1:15" s="231" customFormat="1" x14ac:dyDescent="0.2">
      <c r="A98" s="50"/>
      <c r="B98" s="38"/>
      <c r="C98" s="38"/>
      <c r="D98" s="47"/>
      <c r="E98" s="47"/>
      <c r="F98" s="38"/>
      <c r="G98" s="38"/>
      <c r="H98" s="38"/>
      <c r="I98" s="38"/>
      <c r="J98" s="36"/>
      <c r="K98" s="38"/>
      <c r="L98" s="38"/>
      <c r="M98" s="38"/>
      <c r="N98" s="50"/>
      <c r="O98" s="50"/>
    </row>
    <row r="99" spans="1:15" s="231" customFormat="1" x14ac:dyDescent="0.2">
      <c r="A99" s="50"/>
      <c r="B99" s="38"/>
      <c r="C99" s="38"/>
      <c r="D99" s="47"/>
      <c r="E99" s="47"/>
      <c r="F99" s="38"/>
      <c r="G99" s="38"/>
      <c r="H99" s="38"/>
      <c r="I99" s="38"/>
      <c r="J99" s="36"/>
      <c r="K99" s="38"/>
      <c r="L99" s="38"/>
      <c r="M99" s="38"/>
      <c r="N99" s="50"/>
      <c r="O99" s="50"/>
    </row>
    <row r="100" spans="1:15" s="231" customFormat="1" x14ac:dyDescent="0.2">
      <c r="A100" s="50"/>
      <c r="B100" s="38"/>
      <c r="C100" s="38"/>
      <c r="D100" s="47"/>
      <c r="E100" s="47"/>
      <c r="F100" s="38"/>
      <c r="G100" s="38"/>
      <c r="H100" s="38"/>
      <c r="I100" s="38"/>
      <c r="J100" s="36"/>
      <c r="K100" s="38"/>
      <c r="L100" s="38"/>
      <c r="M100" s="38"/>
      <c r="N100" s="50"/>
      <c r="O100" s="50"/>
    </row>
    <row r="101" spans="1:15" s="231" customFormat="1" x14ac:dyDescent="0.2">
      <c r="A101" s="50"/>
      <c r="B101" s="38"/>
      <c r="C101" s="38"/>
      <c r="D101" s="47"/>
      <c r="E101" s="47"/>
      <c r="F101" s="38"/>
      <c r="G101" s="38"/>
      <c r="H101" s="38"/>
      <c r="I101" s="38"/>
      <c r="J101" s="36"/>
      <c r="K101" s="38"/>
      <c r="L101" s="38"/>
      <c r="M101" s="38"/>
      <c r="N101" s="50"/>
      <c r="O101" s="50"/>
    </row>
    <row r="102" spans="1:15" s="231" customFormat="1" x14ac:dyDescent="0.2">
      <c r="A102" s="50"/>
      <c r="B102" s="38"/>
      <c r="C102" s="38"/>
      <c r="D102" s="47"/>
      <c r="E102" s="47"/>
      <c r="F102" s="38"/>
      <c r="G102" s="38"/>
      <c r="H102" s="38"/>
      <c r="I102" s="38"/>
      <c r="J102" s="36"/>
      <c r="K102" s="38"/>
      <c r="L102" s="38"/>
      <c r="M102" s="38"/>
      <c r="N102" s="50"/>
      <c r="O102" s="50"/>
    </row>
    <row r="103" spans="1:15" s="231" customFormat="1" x14ac:dyDescent="0.2">
      <c r="A103" s="50"/>
      <c r="B103" s="38"/>
      <c r="C103" s="38"/>
      <c r="D103" s="47"/>
      <c r="E103" s="47"/>
      <c r="F103" s="38"/>
      <c r="G103" s="38"/>
      <c r="H103" s="38"/>
      <c r="I103" s="38"/>
      <c r="J103" s="36"/>
      <c r="K103" s="38"/>
      <c r="L103" s="38"/>
      <c r="M103" s="38"/>
      <c r="N103" s="50"/>
      <c r="O103" s="50"/>
    </row>
    <row r="104" spans="1:15" s="231" customFormat="1" x14ac:dyDescent="0.2">
      <c r="A104" s="50"/>
      <c r="B104" s="38"/>
      <c r="C104" s="38"/>
      <c r="D104" s="47"/>
      <c r="E104" s="47"/>
      <c r="F104" s="38"/>
      <c r="G104" s="38"/>
      <c r="H104" s="38"/>
      <c r="I104" s="38"/>
      <c r="J104" s="36"/>
      <c r="K104" s="38"/>
      <c r="L104" s="38"/>
      <c r="M104" s="38"/>
      <c r="N104" s="50"/>
      <c r="O104" s="50"/>
    </row>
    <row r="105" spans="1:15" s="231" customFormat="1" x14ac:dyDescent="0.2">
      <c r="A105" s="50"/>
      <c r="B105" s="38"/>
      <c r="C105" s="38"/>
      <c r="D105" s="47"/>
      <c r="E105" s="47"/>
      <c r="F105" s="38"/>
      <c r="G105" s="38"/>
      <c r="H105" s="38"/>
      <c r="I105" s="38"/>
      <c r="J105" s="36"/>
      <c r="K105" s="38"/>
      <c r="L105" s="38"/>
      <c r="M105" s="38"/>
      <c r="N105" s="50"/>
      <c r="O105" s="50"/>
    </row>
    <row r="106" spans="1:15" s="231" customFormat="1" x14ac:dyDescent="0.2">
      <c r="A106" s="50"/>
      <c r="B106" s="38"/>
      <c r="C106" s="38"/>
      <c r="D106" s="47"/>
      <c r="E106" s="47"/>
      <c r="F106" s="38"/>
      <c r="G106" s="38"/>
      <c r="H106" s="38"/>
      <c r="I106" s="38"/>
      <c r="J106" s="36"/>
      <c r="K106" s="38"/>
      <c r="L106" s="38"/>
      <c r="M106" s="38"/>
      <c r="N106" s="50"/>
      <c r="O106" s="50"/>
    </row>
    <row r="107" spans="1:15" s="231" customFormat="1" x14ac:dyDescent="0.2">
      <c r="A107" s="50"/>
      <c r="B107" s="38"/>
      <c r="C107" s="38"/>
      <c r="D107" s="47"/>
      <c r="E107" s="47"/>
      <c r="F107" s="38"/>
      <c r="G107" s="38"/>
      <c r="H107" s="38"/>
      <c r="I107" s="38"/>
      <c r="J107" s="36"/>
      <c r="K107" s="38"/>
      <c r="L107" s="38"/>
      <c r="M107" s="38"/>
      <c r="N107" s="50"/>
      <c r="O107" s="50"/>
    </row>
    <row r="108" spans="1:15" s="231" customFormat="1" x14ac:dyDescent="0.2">
      <c r="A108" s="50"/>
      <c r="B108" s="38"/>
      <c r="C108" s="38"/>
      <c r="D108" s="47"/>
      <c r="E108" s="47"/>
      <c r="F108" s="38"/>
      <c r="G108" s="38"/>
      <c r="H108" s="38"/>
      <c r="I108" s="38"/>
      <c r="J108" s="36"/>
      <c r="K108" s="38"/>
      <c r="L108" s="38"/>
      <c r="M108" s="38"/>
      <c r="N108" s="50"/>
      <c r="O108" s="50"/>
    </row>
    <row r="109" spans="1:15" s="231" customFormat="1" x14ac:dyDescent="0.2">
      <c r="A109" s="50"/>
      <c r="B109" s="38"/>
      <c r="C109" s="38"/>
      <c r="D109" s="47"/>
      <c r="E109" s="47"/>
      <c r="F109" s="38"/>
      <c r="G109" s="38"/>
      <c r="H109" s="38"/>
      <c r="I109" s="38"/>
      <c r="J109" s="36"/>
      <c r="K109" s="38"/>
      <c r="L109" s="38"/>
      <c r="M109" s="38"/>
      <c r="N109" s="50"/>
      <c r="O109" s="50"/>
    </row>
    <row r="110" spans="1:15" s="231" customFormat="1" x14ac:dyDescent="0.2">
      <c r="A110" s="50"/>
      <c r="B110" s="38"/>
      <c r="C110" s="38"/>
      <c r="D110" s="47"/>
      <c r="E110" s="47"/>
      <c r="F110" s="38"/>
      <c r="G110" s="38"/>
      <c r="H110" s="38"/>
      <c r="I110" s="38"/>
      <c r="J110" s="36"/>
      <c r="K110" s="38"/>
      <c r="L110" s="38"/>
      <c r="M110" s="38"/>
      <c r="N110" s="50"/>
      <c r="O110" s="50"/>
    </row>
    <row r="111" spans="1:15" s="231" customFormat="1" x14ac:dyDescent="0.2">
      <c r="A111" s="50"/>
      <c r="B111" s="38"/>
      <c r="C111" s="38"/>
      <c r="D111" s="47"/>
      <c r="E111" s="47"/>
      <c r="F111" s="38"/>
      <c r="G111" s="38"/>
      <c r="H111" s="38"/>
      <c r="I111" s="38"/>
      <c r="J111" s="36"/>
      <c r="K111" s="38"/>
      <c r="L111" s="38"/>
      <c r="M111" s="38"/>
      <c r="N111" s="50"/>
      <c r="O111" s="50"/>
    </row>
    <row r="112" spans="1:15" s="231" customFormat="1" x14ac:dyDescent="0.2">
      <c r="A112" s="50"/>
      <c r="B112" s="38"/>
      <c r="C112" s="38"/>
      <c r="D112" s="47"/>
      <c r="E112" s="47"/>
      <c r="F112" s="38"/>
      <c r="G112" s="38"/>
      <c r="H112" s="38"/>
      <c r="I112" s="38"/>
      <c r="J112" s="36"/>
      <c r="K112" s="38"/>
      <c r="L112" s="38"/>
      <c r="M112" s="38"/>
      <c r="N112" s="50"/>
      <c r="O112" s="50"/>
    </row>
    <row r="113" spans="1:15" s="231" customFormat="1" x14ac:dyDescent="0.2">
      <c r="A113" s="50"/>
      <c r="B113" s="38"/>
      <c r="C113" s="38"/>
      <c r="D113" s="47"/>
      <c r="E113" s="47"/>
      <c r="F113" s="38"/>
      <c r="G113" s="38"/>
      <c r="H113" s="38"/>
      <c r="I113" s="38"/>
      <c r="J113" s="36"/>
      <c r="K113" s="38"/>
      <c r="L113" s="38"/>
      <c r="M113" s="38"/>
      <c r="N113" s="50"/>
      <c r="O113" s="50"/>
    </row>
    <row r="114" spans="1:15" s="231" customFormat="1" x14ac:dyDescent="0.2">
      <c r="A114" s="50"/>
      <c r="B114" s="38"/>
      <c r="C114" s="38"/>
      <c r="D114" s="47"/>
      <c r="E114" s="47"/>
      <c r="F114" s="38"/>
      <c r="G114" s="38"/>
      <c r="H114" s="38"/>
      <c r="I114" s="38"/>
      <c r="J114" s="36"/>
      <c r="K114" s="38"/>
      <c r="L114" s="38"/>
      <c r="M114" s="38"/>
      <c r="N114" s="50"/>
      <c r="O114" s="50"/>
    </row>
    <row r="115" spans="1:15" s="231" customFormat="1" x14ac:dyDescent="0.2">
      <c r="A115" s="50"/>
      <c r="B115" s="38"/>
      <c r="C115" s="38"/>
      <c r="D115" s="47"/>
      <c r="E115" s="47"/>
      <c r="F115" s="38"/>
      <c r="G115" s="38"/>
      <c r="H115" s="38"/>
      <c r="I115" s="38"/>
      <c r="J115" s="36"/>
      <c r="K115" s="38"/>
      <c r="L115" s="38"/>
      <c r="M115" s="38"/>
      <c r="N115" s="50"/>
      <c r="O115" s="50"/>
    </row>
    <row r="116" spans="1:15" s="231" customFormat="1" x14ac:dyDescent="0.2">
      <c r="A116" s="50"/>
      <c r="B116" s="38"/>
      <c r="C116" s="38"/>
      <c r="D116" s="47"/>
      <c r="E116" s="47"/>
      <c r="F116" s="38"/>
      <c r="G116" s="38"/>
      <c r="H116" s="38"/>
      <c r="I116" s="38"/>
      <c r="J116" s="36"/>
      <c r="K116" s="38"/>
      <c r="L116" s="38"/>
      <c r="M116" s="38"/>
      <c r="N116" s="50"/>
      <c r="O116" s="50"/>
    </row>
    <row r="117" spans="1:15" s="231" customFormat="1" x14ac:dyDescent="0.2">
      <c r="A117" s="50"/>
      <c r="B117" s="38"/>
      <c r="C117" s="38"/>
      <c r="D117" s="47"/>
      <c r="E117" s="47"/>
      <c r="F117" s="38"/>
      <c r="G117" s="38"/>
      <c r="H117" s="38"/>
      <c r="I117" s="38"/>
      <c r="J117" s="36"/>
      <c r="K117" s="38"/>
      <c r="L117" s="38"/>
      <c r="M117" s="38"/>
      <c r="N117" s="50"/>
      <c r="O117" s="50"/>
    </row>
    <row r="118" spans="1:15" s="231" customFormat="1" x14ac:dyDescent="0.2">
      <c r="A118" s="50"/>
      <c r="B118" s="38"/>
      <c r="C118" s="38"/>
      <c r="D118" s="47"/>
      <c r="E118" s="47"/>
      <c r="F118" s="38"/>
      <c r="G118" s="38"/>
      <c r="H118" s="38"/>
      <c r="I118" s="38"/>
      <c r="J118" s="36"/>
      <c r="K118" s="38"/>
      <c r="L118" s="38"/>
      <c r="M118" s="38"/>
      <c r="N118" s="50"/>
      <c r="O118" s="50"/>
    </row>
    <row r="119" spans="1:15" s="231" customFormat="1" x14ac:dyDescent="0.2">
      <c r="A119" s="50"/>
      <c r="B119" s="38"/>
      <c r="C119" s="38"/>
      <c r="D119" s="47"/>
      <c r="E119" s="47"/>
      <c r="F119" s="38"/>
      <c r="G119" s="38"/>
      <c r="H119" s="38"/>
      <c r="I119" s="38"/>
      <c r="J119" s="36"/>
      <c r="K119" s="38"/>
      <c r="L119" s="38"/>
      <c r="M119" s="38"/>
      <c r="N119" s="50"/>
      <c r="O119" s="50"/>
    </row>
    <row r="120" spans="1:15" s="231" customFormat="1" x14ac:dyDescent="0.2">
      <c r="A120" s="50"/>
      <c r="B120" s="38"/>
      <c r="C120" s="38"/>
      <c r="D120" s="47"/>
      <c r="E120" s="47"/>
      <c r="F120" s="38"/>
      <c r="G120" s="38"/>
      <c r="H120" s="38"/>
      <c r="I120" s="38"/>
      <c r="J120" s="36"/>
      <c r="K120" s="38"/>
      <c r="L120" s="38"/>
      <c r="M120" s="38"/>
      <c r="N120" s="50"/>
      <c r="O120" s="50"/>
    </row>
    <row r="121" spans="1:15" s="231" customFormat="1" x14ac:dyDescent="0.2">
      <c r="A121" s="50"/>
      <c r="B121" s="38"/>
      <c r="C121" s="38"/>
      <c r="D121" s="47"/>
      <c r="E121" s="47"/>
      <c r="F121" s="38"/>
      <c r="G121" s="38"/>
      <c r="H121" s="38"/>
      <c r="I121" s="38"/>
      <c r="J121" s="36"/>
      <c r="K121" s="38"/>
      <c r="L121" s="38"/>
      <c r="M121" s="38"/>
      <c r="N121" s="50"/>
      <c r="O121" s="50"/>
    </row>
    <row r="122" spans="1:15" s="231" customFormat="1" x14ac:dyDescent="0.2">
      <c r="A122" s="50"/>
      <c r="B122" s="38"/>
      <c r="C122" s="38"/>
      <c r="D122" s="47"/>
      <c r="E122" s="47"/>
      <c r="F122" s="38"/>
      <c r="G122" s="38"/>
      <c r="H122" s="38"/>
      <c r="I122" s="38"/>
      <c r="J122" s="36"/>
      <c r="K122" s="38"/>
      <c r="L122" s="38"/>
      <c r="M122" s="38"/>
      <c r="N122" s="50"/>
      <c r="O122" s="50"/>
    </row>
    <row r="123" spans="1:15" s="231" customFormat="1" x14ac:dyDescent="0.2">
      <c r="A123" s="50"/>
      <c r="B123" s="38"/>
      <c r="C123" s="38"/>
      <c r="D123" s="47"/>
      <c r="E123" s="47"/>
      <c r="F123" s="38"/>
      <c r="G123" s="38"/>
      <c r="H123" s="38"/>
      <c r="I123" s="38"/>
      <c r="J123" s="36"/>
      <c r="K123" s="38"/>
      <c r="L123" s="38"/>
      <c r="M123" s="38"/>
      <c r="N123" s="50"/>
      <c r="O123" s="50"/>
    </row>
    <row r="124" spans="1:15" s="231" customFormat="1" x14ac:dyDescent="0.2">
      <c r="A124" s="50"/>
      <c r="B124" s="38"/>
      <c r="C124" s="38"/>
      <c r="D124" s="47"/>
      <c r="E124" s="47"/>
      <c r="F124" s="38"/>
      <c r="G124" s="38"/>
      <c r="H124" s="38"/>
      <c r="I124" s="38"/>
      <c r="J124" s="36"/>
      <c r="K124" s="38"/>
      <c r="L124" s="38"/>
      <c r="M124" s="38"/>
      <c r="N124" s="50"/>
      <c r="O124" s="50"/>
    </row>
    <row r="125" spans="1:15" s="231" customFormat="1" x14ac:dyDescent="0.2">
      <c r="A125" s="50"/>
      <c r="B125" s="38"/>
      <c r="C125" s="38"/>
      <c r="D125" s="47"/>
      <c r="E125" s="47"/>
      <c r="F125" s="38"/>
      <c r="G125" s="38"/>
      <c r="H125" s="38"/>
      <c r="I125" s="38"/>
      <c r="J125" s="36"/>
      <c r="K125" s="38"/>
      <c r="L125" s="38"/>
      <c r="M125" s="38"/>
      <c r="N125" s="50"/>
      <c r="O125" s="50"/>
    </row>
    <row r="126" spans="1:15" s="231" customFormat="1" x14ac:dyDescent="0.2">
      <c r="A126" s="50"/>
      <c r="B126" s="38"/>
      <c r="C126" s="38"/>
      <c r="D126" s="47"/>
      <c r="E126" s="47"/>
      <c r="F126" s="38"/>
      <c r="G126" s="38"/>
      <c r="H126" s="38"/>
      <c r="I126" s="38"/>
      <c r="J126" s="36"/>
      <c r="K126" s="38"/>
      <c r="L126" s="38"/>
      <c r="M126" s="38"/>
      <c r="N126" s="50"/>
      <c r="O126" s="50"/>
    </row>
    <row r="127" spans="1:15" s="231" customFormat="1" x14ac:dyDescent="0.2">
      <c r="A127" s="50"/>
      <c r="B127" s="38"/>
      <c r="C127" s="38"/>
      <c r="D127" s="47"/>
      <c r="E127" s="47"/>
      <c r="F127" s="38"/>
      <c r="G127" s="38"/>
      <c r="H127" s="38"/>
      <c r="I127" s="38"/>
      <c r="J127" s="36"/>
      <c r="K127" s="38"/>
      <c r="L127" s="38"/>
      <c r="M127" s="38"/>
      <c r="N127" s="50"/>
      <c r="O127" s="50"/>
    </row>
    <row r="128" spans="1:15" s="231" customFormat="1" x14ac:dyDescent="0.2">
      <c r="A128" s="50"/>
      <c r="B128" s="38"/>
      <c r="C128" s="38"/>
      <c r="D128" s="47"/>
      <c r="E128" s="47"/>
      <c r="F128" s="38"/>
      <c r="G128" s="38"/>
      <c r="H128" s="38"/>
      <c r="I128" s="38"/>
      <c r="J128" s="36"/>
      <c r="K128" s="38"/>
      <c r="L128" s="38"/>
      <c r="M128" s="38"/>
      <c r="N128" s="50"/>
      <c r="O128" s="50"/>
    </row>
    <row r="129" spans="1:15" s="231" customFormat="1" x14ac:dyDescent="0.2">
      <c r="A129" s="50"/>
      <c r="B129" s="38"/>
      <c r="C129" s="38"/>
      <c r="D129" s="47"/>
      <c r="E129" s="47"/>
      <c r="F129" s="38"/>
      <c r="G129" s="38"/>
      <c r="H129" s="38"/>
      <c r="I129" s="38"/>
      <c r="J129" s="36"/>
      <c r="K129" s="38"/>
      <c r="L129" s="38"/>
      <c r="M129" s="38"/>
      <c r="N129" s="50"/>
      <c r="O129" s="50"/>
    </row>
    <row r="130" spans="1:15" s="231" customFormat="1" x14ac:dyDescent="0.2">
      <c r="A130" s="50"/>
      <c r="B130" s="38"/>
      <c r="C130" s="38"/>
      <c r="D130" s="47"/>
      <c r="E130" s="47"/>
      <c r="F130" s="38"/>
      <c r="G130" s="38"/>
      <c r="H130" s="38"/>
      <c r="I130" s="38"/>
      <c r="J130" s="36"/>
      <c r="K130" s="38"/>
      <c r="L130" s="38"/>
      <c r="M130" s="38"/>
      <c r="N130" s="50"/>
      <c r="O130" s="50"/>
    </row>
    <row r="131" spans="1:15" s="231" customFormat="1" x14ac:dyDescent="0.2">
      <c r="A131" s="50"/>
      <c r="B131" s="38"/>
      <c r="C131" s="38"/>
      <c r="D131" s="47"/>
      <c r="E131" s="47"/>
      <c r="F131" s="38"/>
      <c r="G131" s="38"/>
      <c r="H131" s="38"/>
      <c r="I131" s="38"/>
      <c r="J131" s="36"/>
      <c r="K131" s="38"/>
      <c r="L131" s="38"/>
      <c r="M131" s="38"/>
      <c r="N131" s="50"/>
      <c r="O131" s="50"/>
    </row>
    <row r="132" spans="1:15" s="231" customFormat="1" x14ac:dyDescent="0.2">
      <c r="A132" s="50"/>
      <c r="B132" s="38"/>
      <c r="C132" s="38"/>
      <c r="D132" s="47"/>
      <c r="E132" s="47"/>
      <c r="F132" s="38"/>
      <c r="G132" s="38"/>
      <c r="H132" s="38"/>
      <c r="I132" s="38"/>
      <c r="J132" s="36"/>
      <c r="K132" s="38"/>
      <c r="L132" s="38"/>
      <c r="M132" s="38"/>
      <c r="N132" s="50"/>
      <c r="O132" s="50"/>
    </row>
    <row r="133" spans="1:15" s="231" customFormat="1" x14ac:dyDescent="0.2">
      <c r="A133" s="50"/>
      <c r="B133" s="38"/>
      <c r="C133" s="38"/>
      <c r="D133" s="47"/>
      <c r="E133" s="47"/>
      <c r="F133" s="38"/>
      <c r="G133" s="38"/>
      <c r="H133" s="38"/>
      <c r="I133" s="38"/>
      <c r="J133" s="36"/>
      <c r="K133" s="38"/>
      <c r="L133" s="38"/>
      <c r="M133" s="38"/>
      <c r="N133" s="50"/>
      <c r="O133" s="50"/>
    </row>
    <row r="134" spans="1:15" s="231" customFormat="1" x14ac:dyDescent="0.2">
      <c r="A134" s="50"/>
      <c r="B134" s="38"/>
      <c r="C134" s="38"/>
      <c r="D134" s="47"/>
      <c r="E134" s="47"/>
      <c r="F134" s="38"/>
      <c r="G134" s="38"/>
      <c r="H134" s="38"/>
      <c r="I134" s="38"/>
      <c r="J134" s="36"/>
      <c r="K134" s="38"/>
      <c r="L134" s="38"/>
      <c r="M134" s="38"/>
      <c r="N134" s="50"/>
      <c r="O134" s="50"/>
    </row>
    <row r="135" spans="1:15" s="231" customFormat="1" x14ac:dyDescent="0.2">
      <c r="A135" s="50"/>
      <c r="B135" s="38"/>
      <c r="C135" s="38"/>
      <c r="D135" s="47"/>
      <c r="E135" s="47"/>
      <c r="F135" s="38"/>
      <c r="G135" s="38"/>
      <c r="H135" s="38"/>
      <c r="I135" s="38"/>
      <c r="J135" s="36"/>
      <c r="K135" s="38"/>
      <c r="L135" s="38"/>
      <c r="M135" s="38"/>
      <c r="N135" s="50"/>
      <c r="O135" s="50"/>
    </row>
    <row r="136" spans="1:15" s="231" customFormat="1" x14ac:dyDescent="0.2">
      <c r="A136" s="50"/>
      <c r="B136" s="38"/>
      <c r="C136" s="38"/>
      <c r="D136" s="47"/>
      <c r="E136" s="47"/>
      <c r="F136" s="38"/>
      <c r="G136" s="38"/>
      <c r="H136" s="38"/>
      <c r="I136" s="38"/>
      <c r="J136" s="36"/>
      <c r="K136" s="38"/>
      <c r="L136" s="38"/>
      <c r="M136" s="38"/>
      <c r="N136" s="50"/>
      <c r="O136" s="50"/>
    </row>
    <row r="137" spans="1:15" s="231" customFormat="1" x14ac:dyDescent="0.2">
      <c r="A137" s="50"/>
      <c r="B137" s="38"/>
      <c r="C137" s="38"/>
      <c r="D137" s="47"/>
      <c r="E137" s="47"/>
      <c r="F137" s="38"/>
      <c r="G137" s="38"/>
      <c r="H137" s="38"/>
      <c r="I137" s="38"/>
      <c r="J137" s="36"/>
      <c r="K137" s="38"/>
      <c r="L137" s="38"/>
      <c r="M137" s="38"/>
      <c r="N137" s="50"/>
      <c r="O137" s="50"/>
    </row>
    <row r="138" spans="1:15" s="231" customFormat="1" x14ac:dyDescent="0.2">
      <c r="A138" s="50"/>
      <c r="B138" s="38"/>
      <c r="C138" s="38"/>
      <c r="D138" s="47"/>
      <c r="E138" s="47"/>
      <c r="F138" s="38"/>
      <c r="G138" s="38"/>
      <c r="H138" s="38"/>
      <c r="I138" s="38"/>
      <c r="J138" s="36"/>
      <c r="K138" s="38"/>
      <c r="L138" s="38"/>
      <c r="M138" s="38"/>
      <c r="N138" s="50"/>
      <c r="O138" s="50"/>
    </row>
    <row r="139" spans="1:15" s="231" customFormat="1" x14ac:dyDescent="0.2">
      <c r="A139" s="50"/>
      <c r="B139" s="38"/>
      <c r="C139" s="38"/>
      <c r="D139" s="47"/>
      <c r="E139" s="47"/>
      <c r="F139" s="38"/>
      <c r="G139" s="38"/>
      <c r="H139" s="38"/>
      <c r="I139" s="38"/>
      <c r="J139" s="36"/>
      <c r="K139" s="38"/>
      <c r="L139" s="38"/>
      <c r="M139" s="38"/>
      <c r="N139" s="50"/>
      <c r="O139" s="50"/>
    </row>
    <row r="140" spans="1:15" s="231" customFormat="1" x14ac:dyDescent="0.2">
      <c r="A140" s="50"/>
      <c r="B140" s="38"/>
      <c r="C140" s="38"/>
      <c r="D140" s="47"/>
      <c r="E140" s="47"/>
      <c r="F140" s="38"/>
      <c r="G140" s="38"/>
      <c r="H140" s="38"/>
      <c r="I140" s="38"/>
      <c r="J140" s="36"/>
      <c r="K140" s="38"/>
      <c r="L140" s="38"/>
      <c r="M140" s="38"/>
      <c r="N140" s="50"/>
      <c r="O140" s="50"/>
    </row>
    <row r="141" spans="1:15" s="231" customFormat="1" x14ac:dyDescent="0.2">
      <c r="A141" s="50"/>
      <c r="B141" s="38"/>
      <c r="C141" s="38"/>
      <c r="D141" s="47"/>
      <c r="E141" s="47"/>
      <c r="F141" s="38"/>
      <c r="G141" s="38"/>
      <c r="H141" s="38"/>
      <c r="I141" s="38"/>
      <c r="J141" s="36"/>
      <c r="K141" s="38"/>
      <c r="L141" s="38"/>
      <c r="M141" s="38"/>
      <c r="N141" s="50"/>
      <c r="O141" s="50"/>
    </row>
    <row r="142" spans="1:15" s="231" customFormat="1" x14ac:dyDescent="0.2">
      <c r="A142" s="50"/>
      <c r="B142" s="38"/>
      <c r="C142" s="38"/>
      <c r="D142" s="47"/>
      <c r="E142" s="47"/>
      <c r="F142" s="38"/>
      <c r="G142" s="38"/>
      <c r="H142" s="38"/>
      <c r="I142" s="38"/>
      <c r="J142" s="36"/>
      <c r="K142" s="38"/>
      <c r="L142" s="38"/>
      <c r="M142" s="38"/>
      <c r="N142" s="50"/>
      <c r="O142" s="50"/>
    </row>
    <row r="143" spans="1:15" s="231" customFormat="1" x14ac:dyDescent="0.2">
      <c r="A143" s="50"/>
      <c r="B143" s="38"/>
      <c r="C143" s="38"/>
      <c r="D143" s="47"/>
      <c r="E143" s="47"/>
      <c r="F143" s="38"/>
      <c r="G143" s="38"/>
      <c r="H143" s="38"/>
      <c r="I143" s="38"/>
      <c r="J143" s="36"/>
      <c r="K143" s="38"/>
      <c r="L143" s="38"/>
      <c r="M143" s="38"/>
      <c r="N143" s="50"/>
      <c r="O143" s="50"/>
    </row>
    <row r="144" spans="1:15" s="231" customFormat="1" x14ac:dyDescent="0.2">
      <c r="A144" s="50"/>
      <c r="B144" s="38"/>
      <c r="C144" s="38"/>
      <c r="D144" s="47"/>
      <c r="E144" s="47"/>
      <c r="F144" s="38"/>
      <c r="G144" s="38"/>
      <c r="H144" s="38"/>
      <c r="I144" s="38"/>
      <c r="J144" s="36"/>
      <c r="K144" s="38"/>
      <c r="L144" s="38"/>
      <c r="M144" s="38"/>
      <c r="N144" s="50"/>
      <c r="O144" s="50"/>
    </row>
    <row r="145" spans="1:15" s="231" customFormat="1" x14ac:dyDescent="0.2">
      <c r="A145" s="50"/>
      <c r="B145" s="38"/>
      <c r="C145" s="38"/>
      <c r="D145" s="47"/>
      <c r="E145" s="47"/>
      <c r="F145" s="38"/>
      <c r="G145" s="38"/>
      <c r="H145" s="38"/>
      <c r="I145" s="38"/>
      <c r="J145" s="36"/>
      <c r="K145" s="38"/>
      <c r="L145" s="38"/>
      <c r="M145" s="38"/>
      <c r="N145" s="50"/>
      <c r="O145" s="50"/>
    </row>
    <row r="146" spans="1:15" s="231" customFormat="1" x14ac:dyDescent="0.2">
      <c r="A146" s="50"/>
      <c r="B146" s="38"/>
      <c r="C146" s="38"/>
      <c r="D146" s="47"/>
      <c r="E146" s="47"/>
      <c r="F146" s="38"/>
      <c r="G146" s="38"/>
      <c r="H146" s="38"/>
      <c r="I146" s="38"/>
      <c r="J146" s="36"/>
      <c r="K146" s="38"/>
      <c r="L146" s="38"/>
      <c r="M146" s="38"/>
      <c r="N146" s="50"/>
      <c r="O146" s="50"/>
    </row>
    <row r="147" spans="1:15" s="231" customFormat="1" x14ac:dyDescent="0.2">
      <c r="A147" s="50"/>
      <c r="B147" s="38"/>
      <c r="C147" s="38"/>
      <c r="D147" s="47"/>
      <c r="E147" s="47"/>
      <c r="F147" s="38"/>
      <c r="G147" s="38"/>
      <c r="H147" s="38"/>
      <c r="I147" s="38"/>
      <c r="J147" s="36"/>
      <c r="K147" s="38"/>
      <c r="L147" s="38"/>
      <c r="M147" s="38"/>
      <c r="N147" s="50"/>
      <c r="O147" s="50"/>
    </row>
    <row r="148" spans="1:15" s="231" customFormat="1" x14ac:dyDescent="0.2">
      <c r="A148" s="50"/>
      <c r="B148" s="38"/>
      <c r="C148" s="38"/>
      <c r="D148" s="47"/>
      <c r="E148" s="47"/>
      <c r="F148" s="38"/>
      <c r="G148" s="38"/>
      <c r="H148" s="38"/>
      <c r="I148" s="38"/>
      <c r="J148" s="36"/>
      <c r="K148" s="38"/>
      <c r="L148" s="38"/>
      <c r="M148" s="38"/>
      <c r="N148" s="50"/>
      <c r="O148" s="50"/>
    </row>
    <row r="149" spans="1:15" s="231" customFormat="1" x14ac:dyDescent="0.2">
      <c r="A149" s="50"/>
      <c r="B149" s="38"/>
      <c r="C149" s="38"/>
      <c r="D149" s="47"/>
      <c r="E149" s="47"/>
      <c r="F149" s="38"/>
      <c r="G149" s="38"/>
      <c r="H149" s="38"/>
      <c r="I149" s="38"/>
      <c r="J149" s="36"/>
      <c r="K149" s="38"/>
      <c r="L149" s="38"/>
      <c r="M149" s="38"/>
      <c r="N149" s="50"/>
      <c r="O149" s="50"/>
    </row>
    <row r="150" spans="1:15" s="231" customFormat="1" x14ac:dyDescent="0.2">
      <c r="A150" s="50"/>
      <c r="B150" s="38"/>
      <c r="C150" s="38"/>
      <c r="D150" s="47"/>
      <c r="E150" s="47"/>
      <c r="F150" s="38"/>
      <c r="G150" s="38"/>
      <c r="H150" s="38"/>
      <c r="I150" s="38"/>
      <c r="J150" s="36"/>
      <c r="K150" s="38"/>
      <c r="L150" s="38"/>
      <c r="M150" s="38"/>
      <c r="N150" s="50"/>
      <c r="O150" s="50"/>
    </row>
    <row r="151" spans="1:15" s="231" customFormat="1" x14ac:dyDescent="0.2">
      <c r="A151" s="50"/>
      <c r="B151" s="38"/>
      <c r="C151" s="38"/>
      <c r="D151" s="47"/>
      <c r="E151" s="47"/>
      <c r="F151" s="38"/>
      <c r="G151" s="38"/>
      <c r="H151" s="38"/>
      <c r="I151" s="38"/>
      <c r="J151" s="36"/>
      <c r="K151" s="38"/>
      <c r="L151" s="38"/>
      <c r="M151" s="38"/>
      <c r="N151" s="50"/>
      <c r="O151" s="50"/>
    </row>
    <row r="152" spans="1:15" s="231" customFormat="1" x14ac:dyDescent="0.2">
      <c r="A152" s="50"/>
      <c r="B152" s="38"/>
      <c r="C152" s="38"/>
      <c r="D152" s="47"/>
      <c r="E152" s="47"/>
      <c r="F152" s="38"/>
      <c r="G152" s="38"/>
      <c r="H152" s="38"/>
      <c r="I152" s="38"/>
      <c r="J152" s="36"/>
      <c r="K152" s="38"/>
      <c r="L152" s="38"/>
      <c r="M152" s="38"/>
      <c r="N152" s="50"/>
      <c r="O152" s="50"/>
    </row>
    <row r="153" spans="1:15" s="231" customFormat="1" x14ac:dyDescent="0.2">
      <c r="A153" s="50"/>
      <c r="B153" s="38"/>
      <c r="C153" s="38"/>
      <c r="D153" s="47"/>
      <c r="E153" s="47"/>
      <c r="F153" s="38"/>
      <c r="G153" s="38"/>
      <c r="H153" s="38"/>
      <c r="I153" s="38"/>
      <c r="J153" s="36"/>
      <c r="K153" s="38"/>
      <c r="L153" s="38"/>
      <c r="M153" s="38"/>
      <c r="N153" s="50"/>
      <c r="O153" s="50"/>
    </row>
    <row r="154" spans="1:15" s="231" customFormat="1" x14ac:dyDescent="0.2">
      <c r="A154" s="50"/>
      <c r="B154" s="38"/>
      <c r="C154" s="38"/>
      <c r="D154" s="47"/>
      <c r="E154" s="47"/>
      <c r="F154" s="38"/>
      <c r="G154" s="38"/>
      <c r="H154" s="38"/>
      <c r="I154" s="38"/>
      <c r="J154" s="36"/>
      <c r="K154" s="38"/>
      <c r="L154" s="38"/>
      <c r="M154" s="38"/>
      <c r="N154" s="50"/>
      <c r="O154" s="50"/>
    </row>
    <row r="155" spans="1:15" s="231" customFormat="1" x14ac:dyDescent="0.2">
      <c r="A155" s="50"/>
      <c r="B155" s="38"/>
      <c r="C155" s="38"/>
      <c r="D155" s="47"/>
      <c r="E155" s="47"/>
      <c r="F155" s="38"/>
      <c r="G155" s="38"/>
      <c r="H155" s="38"/>
      <c r="I155" s="38"/>
      <c r="J155" s="36"/>
      <c r="K155" s="38"/>
      <c r="L155" s="38"/>
      <c r="M155" s="38"/>
      <c r="N155" s="50"/>
      <c r="O155" s="50"/>
    </row>
    <row r="156" spans="1:15" s="231" customFormat="1" x14ac:dyDescent="0.2">
      <c r="A156" s="50"/>
      <c r="B156" s="38"/>
      <c r="C156" s="38"/>
      <c r="D156" s="47"/>
      <c r="E156" s="47"/>
      <c r="F156" s="38"/>
      <c r="G156" s="38"/>
      <c r="H156" s="38"/>
      <c r="I156" s="38"/>
      <c r="J156" s="36"/>
      <c r="K156" s="38"/>
      <c r="L156" s="38"/>
      <c r="M156" s="38"/>
      <c r="N156" s="50"/>
      <c r="O156" s="50"/>
    </row>
    <row r="157" spans="1:15" s="231" customFormat="1" x14ac:dyDescent="0.2">
      <c r="A157" s="50"/>
      <c r="B157" s="38"/>
      <c r="C157" s="38"/>
      <c r="D157" s="47"/>
      <c r="E157" s="47"/>
      <c r="F157" s="38"/>
      <c r="G157" s="38"/>
      <c r="H157" s="38"/>
      <c r="I157" s="38"/>
      <c r="J157" s="36"/>
      <c r="K157" s="38"/>
      <c r="L157" s="38"/>
      <c r="M157" s="38"/>
      <c r="N157" s="50"/>
      <c r="O157" s="50"/>
    </row>
    <row r="158" spans="1:15" s="231" customFormat="1" x14ac:dyDescent="0.2">
      <c r="A158" s="50"/>
      <c r="B158" s="38"/>
      <c r="C158" s="38"/>
      <c r="D158" s="47"/>
      <c r="E158" s="47"/>
      <c r="F158" s="38"/>
      <c r="G158" s="38"/>
      <c r="H158" s="38"/>
      <c r="I158" s="38"/>
      <c r="J158" s="36"/>
      <c r="K158" s="38"/>
      <c r="L158" s="38"/>
      <c r="M158" s="38"/>
      <c r="N158" s="50"/>
      <c r="O158" s="50"/>
    </row>
    <row r="159" spans="1:15" s="231" customFormat="1" x14ac:dyDescent="0.2">
      <c r="A159" s="50"/>
      <c r="B159" s="38"/>
      <c r="C159" s="38"/>
      <c r="D159" s="47"/>
      <c r="E159" s="47"/>
      <c r="F159" s="38"/>
      <c r="G159" s="38"/>
      <c r="H159" s="38"/>
      <c r="I159" s="38"/>
      <c r="J159" s="36"/>
      <c r="K159" s="38"/>
      <c r="L159" s="38"/>
      <c r="M159" s="38"/>
      <c r="N159" s="50"/>
      <c r="O159" s="50"/>
    </row>
    <row r="160" spans="1:15" s="231" customFormat="1" x14ac:dyDescent="0.2">
      <c r="A160" s="50"/>
      <c r="B160" s="38"/>
      <c r="C160" s="38"/>
      <c r="D160" s="47"/>
      <c r="E160" s="47"/>
      <c r="F160" s="38"/>
      <c r="G160" s="38"/>
      <c r="H160" s="38"/>
      <c r="I160" s="38"/>
      <c r="J160" s="36"/>
      <c r="K160" s="38"/>
      <c r="L160" s="38"/>
      <c r="M160" s="38"/>
      <c r="N160" s="50"/>
      <c r="O160" s="50"/>
    </row>
    <row r="161" spans="1:15" s="231" customFormat="1" x14ac:dyDescent="0.2">
      <c r="A161" s="50"/>
      <c r="B161" s="38"/>
      <c r="C161" s="38"/>
      <c r="D161" s="47"/>
      <c r="E161" s="47"/>
      <c r="F161" s="38"/>
      <c r="G161" s="38"/>
      <c r="H161" s="38"/>
      <c r="I161" s="38"/>
      <c r="J161" s="36"/>
      <c r="K161" s="38"/>
      <c r="L161" s="38"/>
      <c r="M161" s="38"/>
      <c r="N161" s="50"/>
      <c r="O161" s="50"/>
    </row>
    <row r="162" spans="1:15" s="231" customFormat="1" x14ac:dyDescent="0.2">
      <c r="A162" s="50"/>
      <c r="B162" s="38"/>
      <c r="C162" s="38"/>
      <c r="D162" s="47"/>
      <c r="E162" s="47"/>
      <c r="F162" s="38"/>
      <c r="G162" s="38"/>
      <c r="H162" s="38"/>
      <c r="I162" s="38"/>
      <c r="J162" s="36"/>
      <c r="K162" s="38"/>
      <c r="L162" s="38"/>
      <c r="M162" s="38"/>
      <c r="N162" s="50"/>
      <c r="O162" s="50"/>
    </row>
    <row r="163" spans="1:15" s="231" customFormat="1" x14ac:dyDescent="0.2">
      <c r="A163" s="50"/>
      <c r="B163" s="38"/>
      <c r="C163" s="38"/>
      <c r="D163" s="47"/>
      <c r="E163" s="47"/>
      <c r="F163" s="38"/>
      <c r="G163" s="38"/>
      <c r="H163" s="38"/>
      <c r="I163" s="38"/>
      <c r="J163" s="36"/>
      <c r="K163" s="38"/>
      <c r="L163" s="38"/>
      <c r="M163" s="38"/>
      <c r="N163" s="50"/>
      <c r="O163" s="50"/>
    </row>
    <row r="164" spans="1:15" s="231" customFormat="1" x14ac:dyDescent="0.2">
      <c r="A164" s="50"/>
      <c r="B164" s="38"/>
      <c r="C164" s="38"/>
      <c r="D164" s="47"/>
      <c r="E164" s="47"/>
      <c r="F164" s="38"/>
      <c r="G164" s="38"/>
      <c r="H164" s="38"/>
      <c r="I164" s="38"/>
      <c r="J164" s="36"/>
      <c r="K164" s="38"/>
      <c r="L164" s="38"/>
      <c r="M164" s="38"/>
      <c r="N164" s="50"/>
      <c r="O164" s="50"/>
    </row>
    <row r="165" spans="1:15" s="231" customFormat="1" x14ac:dyDescent="0.2">
      <c r="A165" s="50"/>
      <c r="B165" s="38"/>
      <c r="C165" s="38"/>
      <c r="D165" s="47"/>
      <c r="E165" s="47"/>
      <c r="F165" s="38"/>
      <c r="G165" s="38"/>
      <c r="H165" s="38"/>
      <c r="I165" s="38"/>
      <c r="J165" s="36"/>
      <c r="K165" s="38"/>
      <c r="L165" s="38"/>
      <c r="M165" s="38"/>
      <c r="N165" s="50"/>
      <c r="O165" s="50"/>
    </row>
    <row r="166" spans="1:15" s="231" customFormat="1" x14ac:dyDescent="0.2">
      <c r="A166" s="50"/>
      <c r="B166" s="38"/>
      <c r="C166" s="38"/>
      <c r="D166" s="47"/>
      <c r="E166" s="47"/>
      <c r="F166" s="38"/>
      <c r="G166" s="38"/>
      <c r="H166" s="38"/>
      <c r="I166" s="38"/>
      <c r="J166" s="36"/>
      <c r="K166" s="38"/>
      <c r="L166" s="38"/>
      <c r="M166" s="38"/>
      <c r="N166" s="50"/>
      <c r="O166" s="50"/>
    </row>
    <row r="167" spans="1:15" s="231" customFormat="1" x14ac:dyDescent="0.2">
      <c r="A167" s="50"/>
      <c r="B167" s="38"/>
      <c r="C167" s="38"/>
      <c r="D167" s="47"/>
      <c r="E167" s="47"/>
      <c r="F167" s="38"/>
      <c r="G167" s="38"/>
      <c r="H167" s="38"/>
      <c r="I167" s="38"/>
      <c r="J167" s="36"/>
      <c r="K167" s="38"/>
      <c r="L167" s="38"/>
      <c r="M167" s="38"/>
      <c r="N167" s="50"/>
      <c r="O167" s="50"/>
    </row>
    <row r="168" spans="1:15" s="231" customFormat="1" x14ac:dyDescent="0.2">
      <c r="A168" s="50"/>
      <c r="B168" s="38"/>
      <c r="C168" s="38"/>
      <c r="D168" s="47"/>
      <c r="E168" s="47"/>
      <c r="F168" s="38"/>
      <c r="G168" s="38"/>
      <c r="H168" s="38"/>
      <c r="I168" s="38"/>
      <c r="J168" s="36"/>
      <c r="K168" s="38"/>
      <c r="L168" s="38"/>
      <c r="M168" s="38"/>
      <c r="N168" s="50"/>
      <c r="O168" s="50"/>
    </row>
    <row r="169" spans="1:15" s="231" customFormat="1" x14ac:dyDescent="0.2">
      <c r="A169" s="50"/>
      <c r="B169" s="38"/>
      <c r="C169" s="38"/>
      <c r="D169" s="47"/>
      <c r="E169" s="47"/>
      <c r="F169" s="38"/>
      <c r="G169" s="38"/>
      <c r="H169" s="38"/>
      <c r="I169" s="38"/>
      <c r="J169" s="36"/>
      <c r="K169" s="38"/>
      <c r="L169" s="38"/>
      <c r="M169" s="38"/>
      <c r="N169" s="50"/>
      <c r="O169" s="50"/>
    </row>
    <row r="170" spans="1:15" s="231" customFormat="1" x14ac:dyDescent="0.2">
      <c r="A170" s="50"/>
      <c r="B170" s="38"/>
      <c r="C170" s="38"/>
      <c r="D170" s="47"/>
      <c r="E170" s="47"/>
      <c r="F170" s="38"/>
      <c r="G170" s="38"/>
      <c r="H170" s="38"/>
      <c r="I170" s="38"/>
      <c r="J170" s="36"/>
      <c r="K170" s="38"/>
      <c r="L170" s="38"/>
      <c r="M170" s="38"/>
      <c r="N170" s="50"/>
      <c r="O170" s="50"/>
    </row>
    <row r="171" spans="1:15" s="231" customFormat="1" x14ac:dyDescent="0.2">
      <c r="A171" s="50"/>
      <c r="B171" s="38"/>
      <c r="C171" s="38"/>
      <c r="D171" s="47"/>
      <c r="E171" s="47"/>
      <c r="F171" s="38"/>
      <c r="G171" s="38"/>
      <c r="H171" s="38"/>
      <c r="I171" s="38"/>
      <c r="J171" s="36"/>
      <c r="K171" s="38"/>
      <c r="L171" s="38"/>
      <c r="M171" s="38"/>
      <c r="N171" s="50"/>
      <c r="O171" s="50"/>
    </row>
    <row r="172" spans="1:15" s="231" customFormat="1" x14ac:dyDescent="0.2">
      <c r="A172" s="50"/>
      <c r="B172" s="38"/>
      <c r="C172" s="38"/>
      <c r="D172" s="47"/>
      <c r="E172" s="47"/>
      <c r="F172" s="38"/>
      <c r="G172" s="38"/>
      <c r="H172" s="38"/>
      <c r="I172" s="38"/>
      <c r="J172" s="36"/>
      <c r="K172" s="38"/>
      <c r="L172" s="38"/>
      <c r="M172" s="38"/>
      <c r="N172" s="50"/>
      <c r="O172" s="50"/>
    </row>
    <row r="173" spans="1:15" s="231" customFormat="1" x14ac:dyDescent="0.2">
      <c r="A173" s="50"/>
      <c r="B173" s="38"/>
      <c r="C173" s="38"/>
      <c r="D173" s="47"/>
      <c r="E173" s="47"/>
      <c r="F173" s="38"/>
      <c r="G173" s="38"/>
      <c r="H173" s="38"/>
      <c r="I173" s="38"/>
      <c r="J173" s="36"/>
      <c r="K173" s="38"/>
      <c r="L173" s="38"/>
      <c r="M173" s="38"/>
      <c r="N173" s="50"/>
      <c r="O173" s="50"/>
    </row>
    <row r="174" spans="1:15" s="231" customFormat="1" x14ac:dyDescent="0.2">
      <c r="A174" s="50"/>
      <c r="B174" s="38"/>
      <c r="C174" s="38"/>
      <c r="D174" s="47"/>
      <c r="E174" s="47"/>
      <c r="F174" s="38"/>
      <c r="G174" s="38"/>
      <c r="H174" s="38"/>
      <c r="I174" s="38"/>
      <c r="J174" s="36"/>
      <c r="K174" s="38"/>
      <c r="L174" s="38"/>
      <c r="M174" s="38"/>
      <c r="N174" s="50"/>
      <c r="O174" s="50"/>
    </row>
    <row r="175" spans="1:15" s="231" customFormat="1" x14ac:dyDescent="0.2">
      <c r="A175" s="50"/>
      <c r="B175" s="38"/>
      <c r="C175" s="38"/>
      <c r="D175" s="47"/>
      <c r="E175" s="47"/>
      <c r="F175" s="38"/>
      <c r="G175" s="38"/>
      <c r="H175" s="38"/>
      <c r="I175" s="38"/>
      <c r="J175" s="36"/>
      <c r="K175" s="38"/>
      <c r="L175" s="38"/>
      <c r="M175" s="38"/>
      <c r="N175" s="50"/>
      <c r="O175" s="50"/>
    </row>
    <row r="176" spans="1:15" s="231" customFormat="1" x14ac:dyDescent="0.2">
      <c r="A176" s="50"/>
      <c r="B176" s="38"/>
      <c r="C176" s="38"/>
      <c r="D176" s="47"/>
      <c r="E176" s="47"/>
      <c r="F176" s="38"/>
      <c r="G176" s="38"/>
      <c r="H176" s="38"/>
      <c r="I176" s="38"/>
      <c r="J176" s="36"/>
      <c r="K176" s="38"/>
      <c r="L176" s="38"/>
      <c r="M176" s="38"/>
      <c r="N176" s="50"/>
      <c r="O176" s="50"/>
    </row>
    <row r="177" spans="1:15" s="231" customFormat="1" x14ac:dyDescent="0.2">
      <c r="A177" s="50"/>
      <c r="B177" s="38"/>
      <c r="C177" s="38"/>
      <c r="D177" s="47"/>
      <c r="E177" s="47"/>
      <c r="F177" s="38"/>
      <c r="G177" s="38"/>
      <c r="H177" s="38"/>
      <c r="I177" s="38"/>
      <c r="J177" s="36"/>
      <c r="K177" s="38"/>
      <c r="L177" s="38"/>
      <c r="M177" s="38"/>
      <c r="N177" s="50"/>
      <c r="O177" s="50"/>
    </row>
    <row r="178" spans="1:15" s="231" customFormat="1" x14ac:dyDescent="0.2">
      <c r="A178" s="50"/>
      <c r="B178" s="38"/>
      <c r="C178" s="38"/>
      <c r="D178" s="47"/>
      <c r="E178" s="47"/>
      <c r="F178" s="38"/>
      <c r="G178" s="38"/>
      <c r="H178" s="38"/>
      <c r="I178" s="38"/>
      <c r="J178" s="36"/>
      <c r="K178" s="38"/>
      <c r="L178" s="38"/>
      <c r="M178" s="38"/>
      <c r="N178" s="50"/>
      <c r="O178" s="50"/>
    </row>
    <row r="179" spans="1:15" s="231" customFormat="1" x14ac:dyDescent="0.2">
      <c r="A179" s="50"/>
      <c r="B179" s="38"/>
      <c r="C179" s="38"/>
      <c r="D179" s="47"/>
      <c r="E179" s="47"/>
      <c r="F179" s="38"/>
      <c r="G179" s="38"/>
      <c r="H179" s="38"/>
      <c r="I179" s="38"/>
      <c r="J179" s="36"/>
      <c r="K179" s="38"/>
      <c r="L179" s="38"/>
      <c r="M179" s="38"/>
      <c r="N179" s="50"/>
      <c r="O179" s="50"/>
    </row>
    <row r="180" spans="1:15" s="231" customFormat="1" x14ac:dyDescent="0.2">
      <c r="A180" s="50"/>
      <c r="B180" s="38"/>
      <c r="C180" s="38"/>
      <c r="D180" s="47"/>
      <c r="E180" s="47"/>
      <c r="F180" s="38"/>
      <c r="G180" s="38"/>
      <c r="H180" s="38"/>
      <c r="I180" s="38"/>
      <c r="J180" s="36"/>
      <c r="K180" s="38"/>
      <c r="L180" s="38"/>
      <c r="M180" s="38"/>
      <c r="N180" s="50"/>
      <c r="O180" s="50"/>
    </row>
    <row r="181" spans="1:15" s="231" customFormat="1" x14ac:dyDescent="0.2">
      <c r="A181" s="50"/>
      <c r="B181" s="38"/>
      <c r="C181" s="38"/>
      <c r="D181" s="47"/>
      <c r="E181" s="47"/>
      <c r="F181" s="38"/>
      <c r="G181" s="38"/>
      <c r="H181" s="38"/>
      <c r="I181" s="38"/>
      <c r="J181" s="36"/>
      <c r="K181" s="38"/>
      <c r="L181" s="38"/>
      <c r="M181" s="38"/>
      <c r="N181" s="50"/>
      <c r="O181" s="50"/>
    </row>
    <row r="182" spans="1:15" s="231" customFormat="1" x14ac:dyDescent="0.2">
      <c r="A182" s="50"/>
      <c r="B182" s="38"/>
      <c r="C182" s="38"/>
      <c r="D182" s="47"/>
      <c r="E182" s="47"/>
      <c r="F182" s="38"/>
      <c r="G182" s="38"/>
      <c r="H182" s="38"/>
      <c r="I182" s="38"/>
      <c r="J182" s="36"/>
      <c r="K182" s="38"/>
      <c r="L182" s="38"/>
      <c r="M182" s="38"/>
      <c r="N182" s="50"/>
      <c r="O182" s="50"/>
    </row>
    <row r="183" spans="1:15" s="231" customFormat="1" x14ac:dyDescent="0.2">
      <c r="A183" s="50"/>
      <c r="B183" s="38"/>
      <c r="C183" s="38"/>
      <c r="D183" s="47"/>
      <c r="E183" s="47"/>
      <c r="F183" s="38"/>
      <c r="G183" s="38"/>
      <c r="H183" s="38"/>
      <c r="I183" s="38"/>
      <c r="J183" s="36"/>
      <c r="K183" s="38"/>
      <c r="L183" s="38"/>
      <c r="M183" s="38"/>
      <c r="N183" s="50"/>
      <c r="O183" s="50"/>
    </row>
    <row r="184" spans="1:15" s="231" customFormat="1" x14ac:dyDescent="0.2">
      <c r="A184" s="50"/>
      <c r="B184" s="38"/>
      <c r="C184" s="38"/>
      <c r="D184" s="47"/>
      <c r="E184" s="47"/>
      <c r="F184" s="38"/>
      <c r="G184" s="38"/>
      <c r="H184" s="38"/>
      <c r="I184" s="38"/>
      <c r="J184" s="36"/>
      <c r="K184" s="38"/>
      <c r="L184" s="38"/>
      <c r="M184" s="38"/>
      <c r="N184" s="50"/>
      <c r="O184" s="50"/>
    </row>
    <row r="185" spans="1:15" s="231" customFormat="1" x14ac:dyDescent="0.2">
      <c r="A185" s="50"/>
      <c r="B185" s="38"/>
      <c r="C185" s="38"/>
      <c r="D185" s="47"/>
      <c r="E185" s="47"/>
      <c r="F185" s="38"/>
      <c r="G185" s="38"/>
      <c r="H185" s="38"/>
      <c r="I185" s="38"/>
      <c r="J185" s="36"/>
      <c r="K185" s="38"/>
      <c r="L185" s="38"/>
      <c r="M185" s="38"/>
      <c r="N185" s="50"/>
      <c r="O185" s="50"/>
    </row>
    <row r="186" spans="1:15" s="231" customFormat="1" x14ac:dyDescent="0.2">
      <c r="A186" s="50"/>
      <c r="B186" s="38"/>
      <c r="C186" s="38"/>
      <c r="D186" s="47"/>
      <c r="E186" s="47"/>
      <c r="F186" s="38"/>
      <c r="G186" s="38"/>
      <c r="H186" s="38"/>
      <c r="I186" s="38"/>
      <c r="J186" s="36"/>
      <c r="K186" s="38"/>
      <c r="L186" s="38"/>
      <c r="M186" s="38"/>
      <c r="N186" s="50"/>
      <c r="O186" s="50"/>
    </row>
    <row r="187" spans="1:15" s="231" customFormat="1" x14ac:dyDescent="0.2">
      <c r="A187" s="50"/>
      <c r="B187" s="38"/>
      <c r="C187" s="38"/>
      <c r="D187" s="47"/>
      <c r="E187" s="47"/>
      <c r="F187" s="38"/>
      <c r="G187" s="38"/>
      <c r="H187" s="38"/>
      <c r="I187" s="38"/>
      <c r="J187" s="36"/>
      <c r="K187" s="38"/>
      <c r="L187" s="38"/>
      <c r="M187" s="38"/>
      <c r="N187" s="50"/>
      <c r="O187" s="50"/>
    </row>
    <row r="188" spans="1:15" s="231" customFormat="1" x14ac:dyDescent="0.2">
      <c r="A188" s="50"/>
      <c r="B188" s="38"/>
      <c r="C188" s="38"/>
      <c r="D188" s="47"/>
      <c r="E188" s="47"/>
      <c r="F188" s="38"/>
      <c r="G188" s="38"/>
      <c r="H188" s="38"/>
      <c r="I188" s="38"/>
      <c r="J188" s="36"/>
      <c r="K188" s="38"/>
      <c r="L188" s="38"/>
      <c r="M188" s="38"/>
      <c r="N188" s="50"/>
      <c r="O188" s="50"/>
    </row>
    <row r="189" spans="1:15" s="231" customFormat="1" x14ac:dyDescent="0.2">
      <c r="A189" s="50"/>
      <c r="B189" s="38"/>
      <c r="C189" s="38"/>
      <c r="D189" s="47"/>
      <c r="E189" s="47"/>
      <c r="F189" s="38"/>
      <c r="G189" s="38"/>
      <c r="H189" s="38"/>
      <c r="I189" s="38"/>
      <c r="J189" s="36"/>
      <c r="K189" s="38"/>
      <c r="L189" s="38"/>
      <c r="M189" s="38"/>
      <c r="N189" s="50"/>
      <c r="O189" s="50"/>
    </row>
    <row r="190" spans="1:15" s="231" customFormat="1" x14ac:dyDescent="0.2">
      <c r="A190" s="50"/>
      <c r="B190" s="38"/>
      <c r="C190" s="38"/>
      <c r="D190" s="47"/>
      <c r="E190" s="47"/>
      <c r="F190" s="38"/>
      <c r="G190" s="38"/>
      <c r="H190" s="38"/>
      <c r="I190" s="38"/>
      <c r="J190" s="36"/>
      <c r="K190" s="38"/>
      <c r="L190" s="38"/>
      <c r="M190" s="38"/>
      <c r="N190" s="50"/>
      <c r="O190" s="50"/>
    </row>
    <row r="191" spans="1:15" s="231" customFormat="1" x14ac:dyDescent="0.2">
      <c r="A191" s="50"/>
      <c r="B191" s="38"/>
      <c r="C191" s="38"/>
      <c r="D191" s="47"/>
      <c r="E191" s="47"/>
      <c r="F191" s="38"/>
      <c r="G191" s="38"/>
      <c r="H191" s="38"/>
      <c r="I191" s="38"/>
      <c r="J191" s="36"/>
      <c r="K191" s="38"/>
      <c r="L191" s="38"/>
      <c r="M191" s="38"/>
      <c r="N191" s="50"/>
      <c r="O191" s="50"/>
    </row>
    <row r="192" spans="1:15" s="231" customFormat="1" x14ac:dyDescent="0.2">
      <c r="A192" s="50"/>
      <c r="B192" s="38"/>
      <c r="C192" s="38"/>
      <c r="D192" s="47"/>
      <c r="E192" s="47"/>
      <c r="F192" s="38"/>
      <c r="G192" s="38"/>
      <c r="H192" s="38"/>
      <c r="I192" s="38"/>
      <c r="J192" s="36"/>
      <c r="K192" s="38"/>
      <c r="L192" s="38"/>
      <c r="M192" s="38"/>
      <c r="N192" s="50"/>
      <c r="O192" s="50"/>
    </row>
    <row r="193" spans="1:15" s="231" customFormat="1" x14ac:dyDescent="0.2">
      <c r="A193" s="50"/>
      <c r="B193" s="38"/>
      <c r="C193" s="38"/>
      <c r="D193" s="47"/>
      <c r="E193" s="47"/>
      <c r="F193" s="38"/>
      <c r="G193" s="38"/>
      <c r="H193" s="38"/>
      <c r="I193" s="38"/>
      <c r="J193" s="36"/>
      <c r="K193" s="38"/>
      <c r="L193" s="38"/>
      <c r="M193" s="38"/>
      <c r="N193" s="50"/>
      <c r="O193" s="50"/>
    </row>
    <row r="194" spans="1:15" s="231" customFormat="1" x14ac:dyDescent="0.2">
      <c r="A194" s="50"/>
      <c r="B194" s="38"/>
      <c r="C194" s="38"/>
      <c r="D194" s="47"/>
      <c r="E194" s="47"/>
      <c r="F194" s="38"/>
      <c r="G194" s="38"/>
      <c r="H194" s="38"/>
      <c r="I194" s="38"/>
      <c r="J194" s="36"/>
      <c r="K194" s="38"/>
      <c r="L194" s="38"/>
      <c r="M194" s="38"/>
      <c r="N194" s="50"/>
      <c r="O194" s="50"/>
    </row>
    <row r="195" spans="1:15" s="231" customFormat="1" x14ac:dyDescent="0.2">
      <c r="A195" s="50"/>
      <c r="B195" s="38"/>
      <c r="C195" s="38"/>
      <c r="D195" s="47"/>
      <c r="E195" s="47"/>
      <c r="F195" s="38"/>
      <c r="G195" s="38"/>
      <c r="H195" s="38"/>
      <c r="I195" s="38"/>
      <c r="J195" s="36"/>
      <c r="K195" s="38"/>
      <c r="L195" s="38"/>
      <c r="M195" s="38"/>
      <c r="N195" s="50"/>
      <c r="O195" s="50"/>
    </row>
    <row r="196" spans="1:15" s="231" customFormat="1" x14ac:dyDescent="0.2">
      <c r="A196" s="50"/>
      <c r="B196" s="38"/>
      <c r="C196" s="38"/>
      <c r="D196" s="47"/>
      <c r="E196" s="47"/>
      <c r="F196" s="38"/>
      <c r="G196" s="38"/>
      <c r="H196" s="38"/>
      <c r="I196" s="38"/>
      <c r="J196" s="36"/>
      <c r="K196" s="38"/>
      <c r="L196" s="38"/>
      <c r="M196" s="38"/>
      <c r="N196" s="50"/>
      <c r="O196" s="50"/>
    </row>
    <row r="197" spans="1:15" s="231" customFormat="1" x14ac:dyDescent="0.2">
      <c r="A197" s="50"/>
      <c r="B197" s="38"/>
      <c r="C197" s="38"/>
      <c r="D197" s="47"/>
      <c r="E197" s="47"/>
      <c r="F197" s="38"/>
      <c r="G197" s="38"/>
      <c r="H197" s="38"/>
      <c r="I197" s="38"/>
      <c r="J197" s="36"/>
      <c r="K197" s="38"/>
      <c r="L197" s="38"/>
      <c r="M197" s="38"/>
      <c r="N197" s="50"/>
      <c r="O197" s="50"/>
    </row>
    <row r="198" spans="1:15" s="231" customFormat="1" x14ac:dyDescent="0.2">
      <c r="A198" s="50"/>
      <c r="B198" s="38"/>
      <c r="C198" s="38"/>
      <c r="D198" s="47"/>
      <c r="E198" s="47"/>
      <c r="F198" s="38"/>
      <c r="G198" s="38"/>
      <c r="H198" s="38"/>
      <c r="I198" s="38"/>
      <c r="J198" s="36"/>
      <c r="K198" s="38"/>
      <c r="L198" s="38"/>
      <c r="M198" s="38"/>
      <c r="N198" s="50"/>
      <c r="O198" s="50"/>
    </row>
    <row r="199" spans="1:15" s="231" customFormat="1" x14ac:dyDescent="0.2">
      <c r="A199" s="50"/>
      <c r="B199" s="38"/>
      <c r="C199" s="38"/>
      <c r="D199" s="47"/>
      <c r="E199" s="47"/>
      <c r="F199" s="38"/>
      <c r="G199" s="38"/>
      <c r="H199" s="38"/>
      <c r="I199" s="38"/>
      <c r="J199" s="36"/>
      <c r="K199" s="38"/>
      <c r="L199" s="38"/>
      <c r="M199" s="38"/>
      <c r="N199" s="50"/>
      <c r="O199" s="50"/>
    </row>
    <row r="200" spans="1:15" s="231" customFormat="1" x14ac:dyDescent="0.2">
      <c r="A200" s="50"/>
      <c r="B200" s="38"/>
      <c r="C200" s="38"/>
      <c r="D200" s="47"/>
      <c r="E200" s="47"/>
      <c r="F200" s="38"/>
      <c r="G200" s="38"/>
      <c r="H200" s="38"/>
      <c r="I200" s="38"/>
      <c r="J200" s="36"/>
      <c r="K200" s="38"/>
      <c r="L200" s="38"/>
      <c r="M200" s="38"/>
      <c r="N200" s="50"/>
      <c r="O200" s="50"/>
    </row>
    <row r="201" spans="1:15" s="231" customFormat="1" x14ac:dyDescent="0.2">
      <c r="A201" s="50"/>
      <c r="B201" s="38"/>
      <c r="C201" s="38"/>
      <c r="D201" s="47"/>
      <c r="E201" s="47"/>
      <c r="F201" s="38"/>
      <c r="G201" s="38"/>
      <c r="H201" s="38"/>
      <c r="I201" s="38"/>
      <c r="J201" s="36"/>
      <c r="K201" s="38"/>
      <c r="L201" s="38"/>
      <c r="M201" s="38"/>
      <c r="N201" s="50"/>
      <c r="O201" s="50"/>
    </row>
    <row r="202" spans="1:15" s="231" customFormat="1" x14ac:dyDescent="0.2">
      <c r="A202" s="50"/>
      <c r="B202" s="38"/>
      <c r="C202" s="38"/>
      <c r="D202" s="47"/>
      <c r="E202" s="47"/>
      <c r="F202" s="38"/>
      <c r="G202" s="38"/>
      <c r="H202" s="38"/>
      <c r="I202" s="38"/>
      <c r="J202" s="36"/>
      <c r="K202" s="38"/>
      <c r="L202" s="38"/>
      <c r="M202" s="38"/>
      <c r="N202" s="50"/>
      <c r="O202" s="50"/>
    </row>
    <row r="203" spans="1:15" s="231" customFormat="1" x14ac:dyDescent="0.2">
      <c r="A203" s="50"/>
      <c r="B203" s="38"/>
      <c r="C203" s="38"/>
      <c r="D203" s="47"/>
      <c r="E203" s="47"/>
      <c r="F203" s="38"/>
      <c r="G203" s="38"/>
      <c r="H203" s="38"/>
      <c r="I203" s="38"/>
      <c r="J203" s="36"/>
      <c r="K203" s="38"/>
      <c r="L203" s="38"/>
      <c r="M203" s="38"/>
      <c r="N203" s="50"/>
      <c r="O203" s="50"/>
    </row>
    <row r="204" spans="1:15" s="231" customFormat="1" x14ac:dyDescent="0.2">
      <c r="A204" s="50"/>
      <c r="B204" s="38"/>
      <c r="C204" s="38"/>
      <c r="D204" s="47"/>
      <c r="E204" s="47"/>
      <c r="F204" s="38"/>
      <c r="G204" s="38"/>
      <c r="H204" s="38"/>
      <c r="I204" s="38"/>
      <c r="J204" s="36"/>
      <c r="K204" s="38"/>
      <c r="L204" s="38"/>
      <c r="M204" s="38"/>
      <c r="N204" s="50"/>
      <c r="O204" s="50"/>
    </row>
    <row r="205" spans="1:15" s="231" customFormat="1" x14ac:dyDescent="0.2">
      <c r="A205" s="50"/>
      <c r="B205" s="38"/>
      <c r="C205" s="38"/>
      <c r="D205" s="47"/>
      <c r="E205" s="47"/>
      <c r="F205" s="38"/>
      <c r="G205" s="38"/>
      <c r="H205" s="38"/>
      <c r="I205" s="38"/>
      <c r="J205" s="36"/>
      <c r="K205" s="38"/>
      <c r="L205" s="38"/>
      <c r="M205" s="38"/>
      <c r="N205" s="50"/>
      <c r="O205" s="50"/>
    </row>
    <row r="206" spans="1:15" s="231" customFormat="1" x14ac:dyDescent="0.2">
      <c r="A206" s="50"/>
      <c r="B206" s="38"/>
      <c r="C206" s="38"/>
      <c r="D206" s="47"/>
      <c r="E206" s="47"/>
      <c r="F206" s="38"/>
      <c r="G206" s="38"/>
      <c r="H206" s="38"/>
      <c r="I206" s="38"/>
      <c r="J206" s="36"/>
      <c r="K206" s="38"/>
      <c r="L206" s="38"/>
      <c r="M206" s="38"/>
      <c r="N206" s="50"/>
      <c r="O206" s="50"/>
    </row>
    <row r="207" spans="1:15" s="231" customFormat="1" x14ac:dyDescent="0.2">
      <c r="A207" s="50"/>
      <c r="B207" s="38"/>
      <c r="C207" s="38"/>
      <c r="D207" s="47"/>
      <c r="E207" s="47"/>
      <c r="F207" s="38"/>
      <c r="G207" s="38"/>
      <c r="H207" s="38"/>
      <c r="I207" s="38"/>
      <c r="J207" s="36"/>
      <c r="K207" s="38"/>
      <c r="L207" s="38"/>
      <c r="M207" s="38"/>
      <c r="N207" s="50"/>
      <c r="O207" s="50"/>
    </row>
    <row r="208" spans="1:15" s="231" customFormat="1" x14ac:dyDescent="0.2">
      <c r="A208" s="50"/>
      <c r="B208" s="38"/>
      <c r="C208" s="38"/>
      <c r="D208" s="47"/>
      <c r="E208" s="47"/>
      <c r="F208" s="38"/>
      <c r="G208" s="38"/>
      <c r="H208" s="38"/>
      <c r="I208" s="38"/>
      <c r="J208" s="36"/>
      <c r="K208" s="38"/>
      <c r="L208" s="38"/>
      <c r="M208" s="38"/>
      <c r="N208" s="50"/>
      <c r="O208" s="50"/>
    </row>
    <row r="209" spans="1:15" s="231" customFormat="1" x14ac:dyDescent="0.2">
      <c r="A209" s="50"/>
      <c r="B209" s="38"/>
      <c r="C209" s="38"/>
      <c r="D209" s="47"/>
      <c r="E209" s="47"/>
      <c r="F209" s="38"/>
      <c r="G209" s="38"/>
      <c r="H209" s="38"/>
      <c r="I209" s="38"/>
      <c r="J209" s="36"/>
      <c r="K209" s="38"/>
      <c r="L209" s="38"/>
      <c r="M209" s="38"/>
      <c r="N209" s="50"/>
      <c r="O209" s="50"/>
    </row>
    <row r="210" spans="1:15" s="231" customFormat="1" x14ac:dyDescent="0.2">
      <c r="A210" s="50"/>
      <c r="B210" s="38"/>
      <c r="C210" s="38"/>
      <c r="D210" s="47"/>
      <c r="E210" s="47"/>
      <c r="F210" s="38"/>
      <c r="G210" s="38"/>
      <c r="H210" s="38"/>
      <c r="I210" s="38"/>
      <c r="J210" s="36"/>
      <c r="K210" s="38"/>
      <c r="L210" s="38"/>
      <c r="M210" s="38"/>
      <c r="N210" s="50"/>
      <c r="O210" s="50"/>
    </row>
    <row r="211" spans="1:15" s="231" customFormat="1" x14ac:dyDescent="0.2">
      <c r="A211" s="50"/>
      <c r="B211" s="38"/>
      <c r="C211" s="38"/>
      <c r="D211" s="47"/>
      <c r="E211" s="47"/>
      <c r="F211" s="38"/>
      <c r="G211" s="38"/>
      <c r="H211" s="38"/>
      <c r="I211" s="38"/>
      <c r="J211" s="36"/>
      <c r="K211" s="38"/>
      <c r="L211" s="38"/>
      <c r="M211" s="38"/>
      <c r="N211" s="50"/>
      <c r="O211" s="50"/>
    </row>
    <row r="212" spans="1:15" s="231" customFormat="1" x14ac:dyDescent="0.2">
      <c r="A212" s="50"/>
      <c r="B212" s="38"/>
      <c r="C212" s="38"/>
      <c r="D212" s="47"/>
      <c r="E212" s="47"/>
      <c r="F212" s="38"/>
      <c r="G212" s="38"/>
      <c r="H212" s="38"/>
      <c r="I212" s="38"/>
      <c r="J212" s="36"/>
      <c r="K212" s="38"/>
      <c r="L212" s="38"/>
      <c r="M212" s="38"/>
      <c r="N212" s="50"/>
      <c r="O212" s="50"/>
    </row>
    <row r="213" spans="1:15" s="231" customFormat="1" x14ac:dyDescent="0.2">
      <c r="A213" s="50"/>
      <c r="B213" s="38"/>
      <c r="C213" s="38"/>
      <c r="D213" s="47"/>
      <c r="E213" s="47"/>
      <c r="F213" s="38"/>
      <c r="G213" s="38"/>
      <c r="H213" s="38"/>
      <c r="I213" s="38"/>
      <c r="J213" s="36"/>
      <c r="K213" s="38"/>
      <c r="L213" s="38"/>
      <c r="M213" s="38"/>
      <c r="N213" s="50"/>
      <c r="O213" s="50"/>
    </row>
    <row r="214" spans="1:15" s="231" customFormat="1" x14ac:dyDescent="0.2">
      <c r="A214" s="50"/>
      <c r="B214" s="38"/>
      <c r="C214" s="38"/>
      <c r="D214" s="47"/>
      <c r="E214" s="47"/>
      <c r="F214" s="38"/>
      <c r="G214" s="38"/>
      <c r="H214" s="38"/>
      <c r="I214" s="38"/>
      <c r="J214" s="36"/>
      <c r="K214" s="38"/>
      <c r="L214" s="38"/>
      <c r="M214" s="38"/>
      <c r="N214" s="50"/>
      <c r="O214" s="50"/>
    </row>
    <row r="215" spans="1:15" s="231" customFormat="1" x14ac:dyDescent="0.2">
      <c r="A215" s="50"/>
      <c r="B215" s="38"/>
      <c r="C215" s="38"/>
      <c r="D215" s="47"/>
      <c r="E215" s="47"/>
      <c r="F215" s="38"/>
      <c r="G215" s="38"/>
      <c r="H215" s="38"/>
      <c r="I215" s="38"/>
      <c r="J215" s="36"/>
      <c r="K215" s="38"/>
      <c r="L215" s="38"/>
      <c r="M215" s="38"/>
      <c r="N215" s="50"/>
      <c r="O215" s="50"/>
    </row>
    <row r="216" spans="1:15" s="231" customFormat="1" x14ac:dyDescent="0.2">
      <c r="A216" s="50"/>
      <c r="B216" s="38"/>
      <c r="C216" s="38"/>
      <c r="D216" s="47"/>
      <c r="E216" s="47"/>
      <c r="F216" s="38"/>
      <c r="G216" s="38"/>
      <c r="H216" s="38"/>
      <c r="I216" s="38"/>
      <c r="J216" s="36"/>
      <c r="K216" s="38"/>
      <c r="L216" s="38"/>
      <c r="M216" s="38"/>
      <c r="N216" s="50"/>
      <c r="O216" s="50"/>
    </row>
    <row r="217" spans="1:15" s="231" customFormat="1" x14ac:dyDescent="0.2">
      <c r="A217" s="50"/>
      <c r="B217" s="38"/>
      <c r="C217" s="38"/>
      <c r="D217" s="47"/>
      <c r="E217" s="47"/>
      <c r="F217" s="38"/>
      <c r="G217" s="38"/>
      <c r="H217" s="38"/>
      <c r="I217" s="38"/>
      <c r="J217" s="36"/>
      <c r="K217" s="38"/>
      <c r="L217" s="38"/>
      <c r="M217" s="38"/>
      <c r="N217" s="50"/>
      <c r="O217" s="50"/>
    </row>
    <row r="218" spans="1:15" s="231" customFormat="1" x14ac:dyDescent="0.2">
      <c r="A218" s="50"/>
      <c r="B218" s="38"/>
      <c r="C218" s="38"/>
      <c r="D218" s="47"/>
      <c r="E218" s="47"/>
      <c r="F218" s="38"/>
      <c r="G218" s="38"/>
      <c r="H218" s="38"/>
      <c r="I218" s="38"/>
      <c r="J218" s="36"/>
      <c r="K218" s="38"/>
      <c r="L218" s="38"/>
      <c r="M218" s="38"/>
      <c r="N218" s="50"/>
      <c r="O218" s="50"/>
    </row>
    <row r="219" spans="1:15" s="231" customFormat="1" x14ac:dyDescent="0.2">
      <c r="A219" s="50"/>
      <c r="B219" s="38"/>
      <c r="C219" s="38"/>
      <c r="D219" s="47"/>
      <c r="E219" s="47"/>
      <c r="F219" s="38"/>
      <c r="G219" s="38"/>
      <c r="H219" s="38"/>
      <c r="I219" s="38"/>
      <c r="J219" s="36"/>
      <c r="K219" s="38"/>
      <c r="L219" s="38"/>
      <c r="M219" s="38"/>
      <c r="N219" s="50"/>
      <c r="O219" s="50"/>
    </row>
    <row r="220" spans="1:15" s="231" customFormat="1" x14ac:dyDescent="0.2">
      <c r="A220" s="50"/>
      <c r="B220" s="38"/>
      <c r="C220" s="38"/>
      <c r="D220" s="47"/>
      <c r="E220" s="47"/>
      <c r="F220" s="38"/>
      <c r="G220" s="38"/>
      <c r="H220" s="38"/>
      <c r="I220" s="38"/>
      <c r="J220" s="36"/>
      <c r="K220" s="38"/>
      <c r="L220" s="38"/>
      <c r="M220" s="38"/>
      <c r="N220" s="50"/>
      <c r="O220" s="50"/>
    </row>
    <row r="221" spans="1:15" s="231" customFormat="1" x14ac:dyDescent="0.2">
      <c r="A221" s="50"/>
      <c r="B221" s="38"/>
      <c r="C221" s="38"/>
      <c r="D221" s="47"/>
      <c r="E221" s="47"/>
      <c r="F221" s="38"/>
      <c r="G221" s="38"/>
      <c r="H221" s="38"/>
      <c r="I221" s="38"/>
      <c r="J221" s="36"/>
      <c r="K221" s="38"/>
      <c r="L221" s="38"/>
      <c r="M221" s="38"/>
      <c r="N221" s="50"/>
      <c r="O221" s="50"/>
    </row>
    <row r="222" spans="1:15" s="231" customFormat="1" x14ac:dyDescent="0.2">
      <c r="A222" s="50"/>
      <c r="B222" s="38"/>
      <c r="C222" s="38"/>
      <c r="D222" s="47"/>
      <c r="E222" s="47"/>
      <c r="F222" s="38"/>
      <c r="G222" s="38"/>
      <c r="H222" s="38"/>
      <c r="I222" s="38"/>
      <c r="J222" s="36"/>
      <c r="K222" s="38"/>
      <c r="L222" s="38"/>
      <c r="M222" s="38"/>
      <c r="N222" s="50"/>
      <c r="O222" s="50"/>
    </row>
    <row r="223" spans="1:15" s="231" customFormat="1" x14ac:dyDescent="0.2">
      <c r="A223" s="50"/>
      <c r="B223" s="38"/>
      <c r="C223" s="38"/>
      <c r="D223" s="47"/>
      <c r="E223" s="47"/>
      <c r="F223" s="38"/>
      <c r="G223" s="38"/>
      <c r="H223" s="38"/>
      <c r="I223" s="38"/>
      <c r="J223" s="36"/>
      <c r="K223" s="38"/>
      <c r="L223" s="38"/>
      <c r="M223" s="38"/>
      <c r="N223" s="50"/>
      <c r="O223" s="50"/>
    </row>
    <row r="224" spans="1:15" s="231" customFormat="1" x14ac:dyDescent="0.2">
      <c r="A224" s="50"/>
      <c r="B224" s="38"/>
      <c r="C224" s="38"/>
      <c r="D224" s="47"/>
      <c r="E224" s="47"/>
      <c r="F224" s="38"/>
      <c r="G224" s="38"/>
      <c r="H224" s="38"/>
      <c r="I224" s="38"/>
      <c r="J224" s="36"/>
      <c r="K224" s="38"/>
      <c r="L224" s="38"/>
      <c r="M224" s="38"/>
      <c r="N224" s="50"/>
      <c r="O224" s="50"/>
    </row>
    <row r="225" spans="1:15" s="231" customFormat="1" x14ac:dyDescent="0.2">
      <c r="A225" s="50"/>
      <c r="B225" s="38"/>
      <c r="C225" s="38"/>
      <c r="D225" s="47"/>
      <c r="E225" s="47"/>
      <c r="F225" s="38"/>
      <c r="G225" s="38"/>
      <c r="H225" s="38"/>
      <c r="I225" s="38"/>
      <c r="J225" s="36"/>
      <c r="K225" s="38"/>
      <c r="L225" s="38"/>
      <c r="M225" s="38"/>
      <c r="N225" s="50"/>
      <c r="O225" s="50"/>
    </row>
    <row r="226" spans="1:15" s="231" customFormat="1" x14ac:dyDescent="0.2">
      <c r="A226" s="50"/>
      <c r="B226" s="38"/>
      <c r="C226" s="38"/>
      <c r="D226" s="47"/>
      <c r="E226" s="47"/>
      <c r="F226" s="38"/>
      <c r="G226" s="38"/>
      <c r="H226" s="38"/>
      <c r="I226" s="38"/>
      <c r="J226" s="36"/>
      <c r="K226" s="38"/>
      <c r="L226" s="38"/>
      <c r="M226" s="38"/>
      <c r="N226" s="50"/>
      <c r="O226" s="50"/>
    </row>
    <row r="227" spans="1:15" s="231" customFormat="1" x14ac:dyDescent="0.2">
      <c r="A227" s="50"/>
      <c r="B227" s="38"/>
      <c r="C227" s="38"/>
      <c r="D227" s="47"/>
      <c r="E227" s="47"/>
      <c r="F227" s="38"/>
      <c r="G227" s="38"/>
      <c r="H227" s="38"/>
      <c r="I227" s="38"/>
      <c r="J227" s="36"/>
      <c r="K227" s="38"/>
      <c r="L227" s="38"/>
      <c r="M227" s="38"/>
      <c r="N227" s="50"/>
      <c r="O227" s="50"/>
    </row>
    <row r="228" spans="1:15" s="231" customFormat="1" x14ac:dyDescent="0.2">
      <c r="A228" s="50"/>
      <c r="B228" s="38"/>
      <c r="C228" s="38"/>
      <c r="D228" s="47"/>
      <c r="E228" s="47"/>
      <c r="F228" s="38"/>
      <c r="G228" s="38"/>
      <c r="H228" s="38"/>
      <c r="I228" s="38"/>
      <c r="J228" s="36"/>
      <c r="K228" s="38"/>
      <c r="L228" s="38"/>
      <c r="M228" s="38"/>
      <c r="N228" s="50"/>
      <c r="O228" s="50"/>
    </row>
    <row r="229" spans="1:15" s="231" customFormat="1" x14ac:dyDescent="0.2">
      <c r="A229" s="50"/>
      <c r="B229" s="38"/>
      <c r="C229" s="38"/>
      <c r="D229" s="47"/>
      <c r="E229" s="47"/>
      <c r="F229" s="38"/>
      <c r="G229" s="38"/>
      <c r="H229" s="38"/>
      <c r="I229" s="38"/>
      <c r="J229" s="36"/>
      <c r="K229" s="38"/>
      <c r="L229" s="38"/>
      <c r="M229" s="38"/>
      <c r="N229" s="50"/>
      <c r="O229" s="50"/>
    </row>
    <row r="230" spans="1:15" s="231" customFormat="1" x14ac:dyDescent="0.2">
      <c r="A230" s="50"/>
      <c r="B230" s="38"/>
      <c r="C230" s="38"/>
      <c r="D230" s="47"/>
      <c r="E230" s="47"/>
      <c r="F230" s="38"/>
      <c r="G230" s="38"/>
      <c r="H230" s="38"/>
      <c r="I230" s="38"/>
      <c r="J230" s="36"/>
      <c r="K230" s="38"/>
      <c r="L230" s="38"/>
      <c r="M230" s="38"/>
      <c r="N230" s="50"/>
      <c r="O230" s="50"/>
    </row>
    <row r="231" spans="1:15" s="231" customFormat="1" x14ac:dyDescent="0.2">
      <c r="A231" s="50"/>
      <c r="B231" s="38"/>
      <c r="C231" s="38"/>
      <c r="D231" s="47"/>
      <c r="E231" s="47"/>
      <c r="F231" s="38"/>
      <c r="G231" s="38"/>
      <c r="H231" s="38"/>
      <c r="I231" s="38"/>
      <c r="J231" s="36"/>
      <c r="K231" s="38"/>
      <c r="L231" s="38"/>
      <c r="M231" s="38"/>
      <c r="N231" s="50"/>
      <c r="O231" s="50"/>
    </row>
    <row r="232" spans="1:15" s="231" customFormat="1" x14ac:dyDescent="0.2">
      <c r="A232" s="50"/>
      <c r="B232" s="38"/>
      <c r="C232" s="38"/>
      <c r="D232" s="47"/>
      <c r="E232" s="47"/>
      <c r="F232" s="38"/>
      <c r="G232" s="38"/>
      <c r="H232" s="38"/>
      <c r="I232" s="38"/>
      <c r="J232" s="36"/>
      <c r="K232" s="38"/>
      <c r="L232" s="38"/>
      <c r="M232" s="38"/>
      <c r="N232" s="50"/>
      <c r="O232" s="50"/>
    </row>
    <row r="233" spans="1:15" s="231" customFormat="1" x14ac:dyDescent="0.2">
      <c r="A233" s="50"/>
      <c r="B233" s="38"/>
      <c r="C233" s="38"/>
      <c r="D233" s="47"/>
      <c r="E233" s="47"/>
      <c r="F233" s="38"/>
      <c r="G233" s="38"/>
      <c r="H233" s="38"/>
      <c r="I233" s="38"/>
      <c r="J233" s="36"/>
      <c r="K233" s="38"/>
      <c r="L233" s="38"/>
      <c r="M233" s="38"/>
      <c r="N233" s="50"/>
      <c r="O233" s="50"/>
    </row>
    <row r="234" spans="1:15" s="231" customFormat="1" x14ac:dyDescent="0.2">
      <c r="A234" s="50"/>
      <c r="B234" s="38"/>
      <c r="C234" s="38"/>
      <c r="D234" s="47"/>
      <c r="E234" s="47"/>
      <c r="F234" s="38"/>
      <c r="G234" s="38"/>
      <c r="H234" s="38"/>
      <c r="I234" s="38"/>
      <c r="J234" s="36"/>
      <c r="K234" s="38"/>
      <c r="L234" s="38"/>
      <c r="M234" s="38"/>
      <c r="N234" s="50"/>
      <c r="O234" s="50"/>
    </row>
    <row r="235" spans="1:15" s="231" customFormat="1" x14ac:dyDescent="0.2">
      <c r="A235" s="50"/>
      <c r="B235" s="38"/>
      <c r="C235" s="38"/>
      <c r="D235" s="47"/>
      <c r="E235" s="47"/>
      <c r="F235" s="38"/>
      <c r="G235" s="38"/>
      <c r="H235" s="38"/>
      <c r="I235" s="38"/>
      <c r="J235" s="36"/>
      <c r="K235" s="38"/>
      <c r="L235" s="38"/>
      <c r="M235" s="38"/>
      <c r="N235" s="50"/>
      <c r="O235" s="50"/>
    </row>
    <row r="236" spans="1:15" s="231" customFormat="1" x14ac:dyDescent="0.2">
      <c r="A236" s="50"/>
      <c r="B236" s="38"/>
      <c r="C236" s="38"/>
      <c r="D236" s="47"/>
      <c r="E236" s="47"/>
      <c r="F236" s="38"/>
      <c r="G236" s="38"/>
      <c r="H236" s="38"/>
      <c r="I236" s="38"/>
      <c r="J236" s="36"/>
      <c r="K236" s="38"/>
      <c r="L236" s="38"/>
      <c r="M236" s="38"/>
      <c r="N236" s="50"/>
      <c r="O236" s="50"/>
    </row>
  </sheetData>
  <sheetProtection formatColumns="0"/>
  <mergeCells count="29">
    <mergeCell ref="A1:H1"/>
    <mergeCell ref="F9:I9"/>
    <mergeCell ref="J9:AD9"/>
    <mergeCell ref="B33:N33"/>
    <mergeCell ref="B34:N34"/>
    <mergeCell ref="A27:C27"/>
    <mergeCell ref="G27:J27"/>
    <mergeCell ref="G24:L24"/>
    <mergeCell ref="G28:M28"/>
    <mergeCell ref="A4:M4"/>
    <mergeCell ref="A5:M5"/>
    <mergeCell ref="A3:M3"/>
    <mergeCell ref="A7:M7"/>
    <mergeCell ref="A61:I61"/>
    <mergeCell ref="B31:M31"/>
    <mergeCell ref="B42:N42"/>
    <mergeCell ref="B43:N43"/>
    <mergeCell ref="A48:I48"/>
    <mergeCell ref="A50:I50"/>
    <mergeCell ref="A57:I57"/>
    <mergeCell ref="B36:N36"/>
    <mergeCell ref="B37:N37"/>
    <mergeCell ref="B38:N38"/>
    <mergeCell ref="B39:N39"/>
    <mergeCell ref="B40:N40"/>
    <mergeCell ref="B41:N41"/>
    <mergeCell ref="B32:N32"/>
    <mergeCell ref="K46:R46"/>
    <mergeCell ref="B35:N35"/>
  </mergeCells>
  <conditionalFormatting sqref="M24:M25">
    <cfRule type="containsText" dxfId="3" priority="2" operator="containsText" text="NU">
      <formula>NOT(ISERROR(SEARCH("NU",M24)))</formula>
    </cfRule>
    <cfRule type="containsText" dxfId="2" priority="3" operator="containsText" text="DA">
      <formula>NOT(ISERROR(SEARCH("DA",M24)))</formula>
    </cfRule>
    <cfRule type="containsText" dxfId="1" priority="4" operator="containsText" text="NU">
      <formula>NOT(ISERROR(SEARCH("NU",M24)))</formula>
    </cfRule>
  </conditionalFormatting>
  <conditionalFormatting sqref="E20">
    <cfRule type="cellIs" dxfId="0" priority="1" operator="equal">
      <formula>0</formula>
    </cfRule>
  </conditionalFormatting>
  <pageMargins left="0.25" right="0.25" top="0.75" bottom="0.75" header="0.3" footer="0.3"/>
  <pageSetup paperSize="8" scale="47" fitToHeight="0" orientation="landscape" r:id="rId1"/>
  <headerFooter>
    <oddHeader>&amp;C&amp;"Arial,Bold"&amp;16 &amp;K03+00011. FUNDING-GAP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1 Bilant</vt:lpstr>
      <vt:lpstr>2 Cont RP</vt:lpstr>
      <vt:lpstr>Analiza financiara-extinsa</vt:lpstr>
      <vt:lpstr>3 Analiza financiara-indicatori</vt:lpstr>
      <vt:lpstr>4 Risc beneficiar</vt:lpstr>
      <vt:lpstr>5 Venituri si cheltuieli</vt:lpstr>
      <vt:lpstr>c Cont PP previzionat</vt:lpstr>
      <vt:lpstr>d Proiectii financiare (intr) </vt:lpstr>
      <vt:lpstr>Funding-gap</vt:lpstr>
      <vt:lpstr>'1 Bilant'!eligibilitate</vt:lpstr>
      <vt:lpstr>'2 Cont RP'!eligibilitate</vt:lpstr>
      <vt:lpstr>'3 Analiza financiara-indicatori'!eligibilitate</vt:lpstr>
      <vt:lpstr>'Analiza financiara-extinsa'!eligibilitate</vt:lpstr>
      <vt:lpstr>'4 Risc beneficiar'!Print_Area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Ovidiu PANAITE</cp:lastModifiedBy>
  <cp:lastPrinted>2017-02-10T06:51:58Z</cp:lastPrinted>
  <dcterms:created xsi:type="dcterms:W3CDTF">2015-08-05T10:46:20Z</dcterms:created>
  <dcterms:modified xsi:type="dcterms:W3CDTF">2017-03-14T14:14:29Z</dcterms:modified>
</cp:coreProperties>
</file>