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320" windowHeight="2085" activeTab="1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<sst xmlns="http://schemas.openxmlformats.org/spreadsheetml/2006/main" count="606" uniqueCount="414">
  <si>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</si>
  <si>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</si>
  <si>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</si>
  <si>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</si>
  <si>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</si>
  <si>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</si>
  <si>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</si>
  <si>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</si>
  <si>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</si>
  <si>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</si>
  <si>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</si>
  <si>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</si>
  <si>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</si>
  <si>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</si>
  <si>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</si>
  <si>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</si>
  <si>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</si>
  <si>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</si>
  <si>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</si>
  <si>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</si>
  <si>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</si>
  <si>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</si>
  <si>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</si>
  <si>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</si>
  <si>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</si>
  <si>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</si>
  <si>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</si>
  <si>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</si>
  <si>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</si>
  <si>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</si>
  <si>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</si>
  <si>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</si>
  <si>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</si>
  <si>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</si>
  <si>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</si>
  <si>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</si>
  <si>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</si>
  <si>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</si>
  <si>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</si>
  <si>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</si>
  <si>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</si>
  <si>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</si>
  <si>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</si>
  <si>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</si>
  <si>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</si>
  <si>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</si>
  <si>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</si>
  <si>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</si>
  <si>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</si>
  <si>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</si>
  <si>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</si>
  <si>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</si>
  <si>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</si>
  <si>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</si>
  <si>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</si>
  <si>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</si>
  <si>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</si>
  <si>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</si>
  <si>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</si>
  <si>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</si>
  <si>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</si>
  <si>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</si>
  <si>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</si>
  <si>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</si>
  <si>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</si>
  <si>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</si>
  <si>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</si>
  <si>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</si>
  <si>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</si>
  <si>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</si>
  <si>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</si>
  <si>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</si>
  <si>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</si>
  <si>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</si>
  <si>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</si>
  <si>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</si>
  <si>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</si>
  <si>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</si>
  <si>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</si>
  <si>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</si>
  <si>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</si>
  <si>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</si>
  <si>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</si>
  <si>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</si>
  <si>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</si>
  <si>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</si>
  <si>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</si>
  <si>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</si>
  <si>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</si>
  <si>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</si>
  <si>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</si>
  <si>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</si>
  <si>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</si>
  <si>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</si>
  <si>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</si>
  <si>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</si>
  <si>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</si>
  <si>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</si>
  <si>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</si>
  <si>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</si>
  <si>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</si>
  <si>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</si>
  <si>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</si>
  <si>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</si>
  <si>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</si>
  <si>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</si>
  <si>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</si>
  <si>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</si>
  <si>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</si>
  <si>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</si>
  <si>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</si>
  <si>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</si>
  <si>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</si>
  <si>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</si>
  <si>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</si>
  <si>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</si>
  <si>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</si>
  <si>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</si>
  <si>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</si>
  <si>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</si>
  <si>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</si>
  <si>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</si>
  <si>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</si>
  <si>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</si>
  <si>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</si>
  <si>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</si>
  <si>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</si>
  <si>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</si>
  <si>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</si>
  <si>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</si>
  <si>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</si>
  <si>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</si>
  <si>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</si>
  <si>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</si>
  <si>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</si>
  <si>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</si>
  <si>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</si>
  <si>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</si>
  <si>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</si>
  <si>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</si>
  <si>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</si>
  <si>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</si>
  <si>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</si>
  <si>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</si>
  <si>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</si>
  <si>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</si>
  <si>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</si>
  <si>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</si>
  <si>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</si>
  <si>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</si>
  <si>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</si>
  <si>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</si>
  <si>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</si>
  <si>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</si>
  <si>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</si>
  <si>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</si>
  <si>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</si>
  <si>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</si>
  <si>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</si>
  <si>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</si>
  <si>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</si>
  <si>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</si>
  <si>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</si>
  <si>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</si>
  <si>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</si>
  <si>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</si>
  <si>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</si>
  <si>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</si>
  <si>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</si>
  <si>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</si>
  <si>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</si>
  <si>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</si>
  <si>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</si>
  <si>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</si>
  <si>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</si>
  <si>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</si>
  <si>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</si>
  <si>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</si>
  <si>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</si>
  <si>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</si>
  <si>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</si>
  <si>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</si>
  <si>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</si>
  <si>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</si>
  <si>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</si>
  <si>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</si>
  <si>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</si>
  <si>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</si>
  <si>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</si>
  <si>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</si>
  <si>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</si>
  <si>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</si>
  <si>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</si>
  <si>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</si>
  <si>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</si>
  <si>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</si>
  <si>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</si>
  <si>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</si>
  <si>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</si>
  <si>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</si>
  <si>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</si>
  <si>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</si>
  <si>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</si>
  <si>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</si>
  <si>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</si>
  <si>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</si>
  <si>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</si>
  <si>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</si>
  <si>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</si>
  <si>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</si>
  <si>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</si>
  <si>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</si>
  <si>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</si>
  <si>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</si>
  <si>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</si>
  <si>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</si>
  <si>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</si>
  <si>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</si>
  <si>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</si>
  <si>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</si>
  <si>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</si>
  <si>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</si>
  <si>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</si>
  <si>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</si>
  <si>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</si>
  <si>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</si>
  <si>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</si>
  <si>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</si>
  <si>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</si>
  <si>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</si>
  <si>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</si>
  <si>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</si>
  <si>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</si>
  <si>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</si>
  <si>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</si>
  <si>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</si>
  <si>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</si>
  <si>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</si>
  <si>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</si>
  <si>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</si>
  <si>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</si>
  <si>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</si>
  <si>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</si>
  <si>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</si>
  <si>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</si>
  <si>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</si>
  <si>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</si>
  <si>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</si>
  <si>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</si>
  <si>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</si>
  <si>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</si>
  <si>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</si>
  <si>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</si>
  <si>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</si>
  <si>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</si>
  <si>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</si>
  <si>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</si>
  <si>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</si>
  <si>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</si>
  <si>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</si>
  <si>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</si>
  <si>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</si>
  <si>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</si>
  <si>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</si>
  <si>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</si>
  <si>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</si>
  <si>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</si>
  <si>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</si>
  <si>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</si>
  <si>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</si>
  <si>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</si>
  <si>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</si>
  <si>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</si>
  <si>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</si>
  <si>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</si>
  <si>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</si>
  <si>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</si>
  <si>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</si>
  <si>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</si>
  <si>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</si>
  <si>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</si>
  <si>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</si>
  <si>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</si>
  <si>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</si>
  <si>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</si>
  <si>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</si>
  <si>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</si>
  <si>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</si>
  <si>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</si>
  <si>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</si>
  <si>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</si>
  <si>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</si>
  <si>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</si>
  <si>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</si>
  <si>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</si>
  <si>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</si>
  <si>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</si>
  <si>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</si>
  <si>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</si>
  <si>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</si>
  <si>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</si>
  <si>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</si>
  <si>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</si>
  <si>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</si>
  <si>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</si>
  <si>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</si>
  <si>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</si>
  <si>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</si>
  <si>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</si>
  <si>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</si>
  <si>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</si>
  <si>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</si>
  <si>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</si>
  <si>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</si>
  <si>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</si>
  <si>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</si>
  <si>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</si>
  <si>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</si>
  <si>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</si>
  <si>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</si>
  <si>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</si>
  <si>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</si>
  <si>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</si>
  <si>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</si>
  <si>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</si>
  <si>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</si>
  <si>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</si>
  <si>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</si>
  <si>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</si>
  <si>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</si>
  <si>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</si>
  <si>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</si>
  <si>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</si>
  <si>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</si>
  <si>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</si>
  <si>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</si>
  <si>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</si>
  <si>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</si>
  <si>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</si>
  <si>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</si>
  <si>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</si>
  <si>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</si>
  <si>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</si>
  <si>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</si>
  <si>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</si>
  <si>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</si>
  <si>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</si>
  <si>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</si>
  <si>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</si>
  <si>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</si>
  <si>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</si>
  <si>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</si>
  <si>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</si>
  <si>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</si>
  <si>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</si>
  <si>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</si>
  <si>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</si>
  <si>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</si>
  <si>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</si>
  <si>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</si>
  <si>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</si>
  <si>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</si>
  <si>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 xml:space="preserve">                  CONTUL DE EXECUȚIE AL INSTITUȚIILOR PUBLICE FINANȚATE DIN VENITURI PROPRII ȘI SUBVENȚII DIN BUGETUL LOCAL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</si>
  <si>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</si>
  <si>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</si>
  <si>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</si>
  <si>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</si>
  <si>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</si>
  <si>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</si>
  <si>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>TITLUL IV. SUBVENTII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</si>
  <si>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</si>
  <si>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</si>
  <si>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</si>
  <si>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</si>
  <si>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</si>
  <si>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</si>
  <si>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</si>
  <si>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</si>
  <si>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</si>
  <si>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Prevederi        initiale</t>
  </si>
  <si>
    <t>Prevederi        anuale</t>
  </si>
  <si>
    <t>Prevederi trimestriale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</si>
  <si>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</si>
  <si>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</si>
  <si>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</si>
  <si>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</si>
  <si>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</si>
  <si>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</si>
  <si>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Sume primite de instituțiile publice și activitățile fiannțate</t>
  </si>
  <si>
    <t>424300</t>
  </si>
  <si>
    <t>400000</t>
  </si>
  <si>
    <t>Incasări din rambursarea împrumuturilor acordate</t>
  </si>
  <si>
    <t>SUBVENTII DE LA ALTE ADMINISTRATII</t>
  </si>
  <si>
    <t xml:space="preserve">I. VENITURI 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</si>
  <si>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</si>
  <si>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</si>
  <si>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</si>
  <si>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</si>
  <si>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</si>
  <si>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</si>
  <si>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</si>
  <si>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XIII ACTIVE FINANCIARE                                                                                                                                                                                           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</si>
  <si>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</si>
  <si>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</si>
  <si>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</si>
  <si>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Execuție la 30.06.2015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</si>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</sst>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2"/>
  <sheetViews>
    <sheetView view="pageLayout" workbookViewId="0" topLeftCell="A212">
      <selection activeCell="D236" sqref="D236:F242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0039062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255</v>
      </c>
      <c r="F1" s="27" t="s">
        <v>356</v>
      </c>
      <c r="G1" s="18"/>
    </row>
    <row r="2" ht="15.75">
      <c r="B2" s="4" t="s">
        <v>256</v>
      </c>
    </row>
    <row r="3" ht="15.75">
      <c r="B3" s="4" t="s">
        <v>257</v>
      </c>
    </row>
    <row r="5" spans="2:6" ht="15">
      <c r="B5" s="56" t="s">
        <v>288</v>
      </c>
      <c r="C5" s="56"/>
      <c r="D5" s="56"/>
      <c r="E5" s="56"/>
      <c r="F5" s="56"/>
    </row>
    <row r="6" spans="2:6" ht="15">
      <c r="B6" s="57">
        <v>42185</v>
      </c>
      <c r="C6" s="58"/>
      <c r="D6" s="58"/>
      <c r="E6" s="58"/>
      <c r="F6" s="58"/>
    </row>
    <row r="7" ht="12.75">
      <c r="C7" s="29"/>
    </row>
    <row r="10" spans="2:6" ht="12.75" customHeight="1">
      <c r="B10" s="59" t="s">
        <v>260</v>
      </c>
      <c r="C10" s="60" t="s">
        <v>254</v>
      </c>
      <c r="D10" s="61" t="s">
        <v>380</v>
      </c>
      <c r="E10" s="62" t="s">
        <v>381</v>
      </c>
      <c r="F10" s="64" t="s">
        <v>405</v>
      </c>
    </row>
    <row r="11" spans="2:6" ht="12.75">
      <c r="B11" s="59"/>
      <c r="C11" s="60"/>
      <c r="D11" s="61"/>
      <c r="E11" s="63"/>
      <c r="F11" s="65"/>
    </row>
    <row r="12" spans="2:6" ht="12.75">
      <c r="B12" s="5"/>
      <c r="C12" s="6"/>
      <c r="D12" s="7">
        <v>1</v>
      </c>
      <c r="E12" s="8">
        <v>2</v>
      </c>
      <c r="F12" s="9">
        <v>3</v>
      </c>
    </row>
    <row r="13" spans="2:6" s="17" customFormat="1" ht="12.75">
      <c r="B13" s="15" t="s">
        <v>0</v>
      </c>
      <c r="C13" s="22" t="s">
        <v>60</v>
      </c>
      <c r="D13" s="20">
        <f>D14+D91+D103</f>
        <v>563818000</v>
      </c>
      <c r="E13" s="20">
        <f>E14+E91+E86+E103</f>
        <v>365966000</v>
      </c>
      <c r="F13" s="20">
        <f>F14+F91+F86+F103</f>
        <v>175438962</v>
      </c>
    </row>
    <row r="14" spans="2:6" s="17" customFormat="1" ht="12.75">
      <c r="B14" s="15" t="s">
        <v>1</v>
      </c>
      <c r="C14" s="22" t="s">
        <v>61</v>
      </c>
      <c r="D14" s="20">
        <f>D15+D56</f>
        <v>347586000</v>
      </c>
      <c r="E14" s="20">
        <f>E15+E56</f>
        <v>236475000</v>
      </c>
      <c r="F14" s="20">
        <f>F15+F56</f>
        <v>170594791</v>
      </c>
    </row>
    <row r="15" spans="2:6" s="17" customFormat="1" ht="12.75">
      <c r="B15" s="15" t="s">
        <v>2</v>
      </c>
      <c r="C15" s="22" t="s">
        <v>62</v>
      </c>
      <c r="D15" s="20">
        <f>D17+D19+D21+D25+D28+D39+D42+D44+D47+D54</f>
        <v>325061000</v>
      </c>
      <c r="E15" s="20">
        <f>E17+E19+E21+E25+E28+E39+E42+E44+E47+E54</f>
        <v>220653000</v>
      </c>
      <c r="F15" s="20">
        <f>F17+F19+F21+F25+F28+F39+F42+F44+F47+F54</f>
        <v>159004563</v>
      </c>
    </row>
    <row r="16" spans="2:6" ht="25.5">
      <c r="B16" s="16" t="s">
        <v>289</v>
      </c>
      <c r="C16" s="23" t="s">
        <v>63</v>
      </c>
      <c r="D16" s="21">
        <f>D19+D21+D17</f>
        <v>116174990</v>
      </c>
      <c r="E16" s="21">
        <f>E19+E21+E17</f>
        <v>75513000</v>
      </c>
      <c r="F16" s="21">
        <f>F19+F21+F17</f>
        <v>62952868</v>
      </c>
    </row>
    <row r="17" spans="2:6" ht="12.75">
      <c r="B17" s="15" t="s">
        <v>410</v>
      </c>
      <c r="C17" s="22" t="s">
        <v>412</v>
      </c>
      <c r="D17" s="20">
        <f>D18</f>
        <v>0</v>
      </c>
      <c r="E17" s="20">
        <f>E18</f>
        <v>0</v>
      </c>
      <c r="F17" s="20">
        <f>F18</f>
        <v>233650</v>
      </c>
    </row>
    <row r="18" spans="2:6" ht="12.75">
      <c r="B18" s="16" t="s">
        <v>411</v>
      </c>
      <c r="C18" s="23" t="s">
        <v>413</v>
      </c>
      <c r="D18" s="21"/>
      <c r="E18" s="21"/>
      <c r="F18" s="21">
        <v>233650</v>
      </c>
    </row>
    <row r="19" spans="2:6" s="17" customFormat="1" ht="12.75">
      <c r="B19" s="15" t="s">
        <v>290</v>
      </c>
      <c r="C19" s="22" t="s">
        <v>64</v>
      </c>
      <c r="D19" s="20">
        <f>D20</f>
        <v>2570990</v>
      </c>
      <c r="E19" s="20">
        <f>E20</f>
        <v>1671000</v>
      </c>
      <c r="F19" s="20">
        <f>F20</f>
        <v>1430602</v>
      </c>
    </row>
    <row r="20" spans="2:6" ht="25.5">
      <c r="B20" s="16" t="s">
        <v>3</v>
      </c>
      <c r="C20" s="23" t="s">
        <v>65</v>
      </c>
      <c r="D20" s="21">
        <v>2570990</v>
      </c>
      <c r="E20" s="21">
        <v>1671000</v>
      </c>
      <c r="F20" s="21">
        <v>1430602</v>
      </c>
    </row>
    <row r="21" spans="2:6" s="17" customFormat="1" ht="12.75">
      <c r="B21" s="15" t="s">
        <v>291</v>
      </c>
      <c r="C21" s="22" t="s">
        <v>66</v>
      </c>
      <c r="D21" s="20">
        <f>D22+D23</f>
        <v>113604000</v>
      </c>
      <c r="E21" s="20">
        <f>E22+E23</f>
        <v>73842000</v>
      </c>
      <c r="F21" s="20">
        <f>F22+F23</f>
        <v>61288616</v>
      </c>
    </row>
    <row r="22" spans="2:6" ht="12.75">
      <c r="B22" s="16" t="s">
        <v>4</v>
      </c>
      <c r="C22" s="23" t="s">
        <v>67</v>
      </c>
      <c r="D22" s="21">
        <v>113604000</v>
      </c>
      <c r="E22" s="21">
        <v>73842000</v>
      </c>
      <c r="F22" s="21">
        <v>61288616</v>
      </c>
    </row>
    <row r="23" spans="2:6" ht="25.5">
      <c r="B23" s="16" t="s">
        <v>5</v>
      </c>
      <c r="C23" s="23" t="s">
        <v>68</v>
      </c>
      <c r="D23" s="21"/>
      <c r="E23" s="21"/>
      <c r="F23" s="21"/>
    </row>
    <row r="24" spans="2:6" ht="25.5">
      <c r="B24" s="16" t="s">
        <v>292</v>
      </c>
      <c r="C24" s="23" t="s">
        <v>69</v>
      </c>
      <c r="D24" s="21">
        <f aca="true" t="shared" si="0" ref="D24:F25">D25</f>
        <v>73000</v>
      </c>
      <c r="E24" s="21">
        <f t="shared" si="0"/>
        <v>47000</v>
      </c>
      <c r="F24" s="21"/>
    </row>
    <row r="25" spans="2:6" s="17" customFormat="1" ht="25.5">
      <c r="B25" s="15" t="s">
        <v>293</v>
      </c>
      <c r="C25" s="22" t="s">
        <v>70</v>
      </c>
      <c r="D25" s="20">
        <f t="shared" si="0"/>
        <v>73000</v>
      </c>
      <c r="E25" s="20">
        <f t="shared" si="0"/>
        <v>47000</v>
      </c>
      <c r="F25" s="20">
        <f t="shared" si="0"/>
        <v>0</v>
      </c>
    </row>
    <row r="26" spans="2:6" ht="12.75">
      <c r="B26" s="16" t="s">
        <v>6</v>
      </c>
      <c r="C26" s="23" t="s">
        <v>71</v>
      </c>
      <c r="D26" s="21">
        <v>73000</v>
      </c>
      <c r="E26" s="21">
        <v>47000</v>
      </c>
      <c r="F26" s="21"/>
    </row>
    <row r="27" spans="2:6" ht="12.75">
      <c r="B27" s="16" t="s">
        <v>294</v>
      </c>
      <c r="C27" s="23" t="s">
        <v>72</v>
      </c>
      <c r="D27" s="21">
        <f>D28</f>
        <v>83207000</v>
      </c>
      <c r="E27" s="21">
        <f>E28</f>
        <v>68136000</v>
      </c>
      <c r="F27" s="21">
        <f>F28</f>
        <v>30037849</v>
      </c>
    </row>
    <row r="28" spans="2:6" s="17" customFormat="1" ht="12.75">
      <c r="B28" s="15" t="s">
        <v>295</v>
      </c>
      <c r="C28" s="22" t="s">
        <v>73</v>
      </c>
      <c r="D28" s="20">
        <f>D29+D32+D36+D37</f>
        <v>83207000</v>
      </c>
      <c r="E28" s="20">
        <f>E29+E32+E36+E37</f>
        <v>68136000</v>
      </c>
      <c r="F28" s="20">
        <f>F29+F32+F36+F37</f>
        <v>30037849</v>
      </c>
    </row>
    <row r="29" spans="2:6" ht="12.75">
      <c r="B29" s="16" t="s">
        <v>296</v>
      </c>
      <c r="C29" s="23" t="s">
        <v>74</v>
      </c>
      <c r="D29" s="21">
        <f>D30+D31</f>
        <v>74265000</v>
      </c>
      <c r="E29" s="21">
        <f>E30+E31</f>
        <v>61302000</v>
      </c>
      <c r="F29" s="21">
        <f>F30+F31</f>
        <v>26216031</v>
      </c>
    </row>
    <row r="30" spans="2:6" ht="12.75">
      <c r="B30" s="16" t="s">
        <v>7</v>
      </c>
      <c r="C30" s="23" t="s">
        <v>75</v>
      </c>
      <c r="D30" s="21">
        <v>12550000</v>
      </c>
      <c r="E30" s="21">
        <v>9223000</v>
      </c>
      <c r="F30" s="21">
        <v>7858936</v>
      </c>
    </row>
    <row r="31" spans="2:6" ht="12.75">
      <c r="B31" s="16" t="s">
        <v>8</v>
      </c>
      <c r="C31" s="23" t="s">
        <v>76</v>
      </c>
      <c r="D31" s="21">
        <v>61715000</v>
      </c>
      <c r="E31" s="21">
        <v>52079000</v>
      </c>
      <c r="F31" s="21">
        <v>18357095</v>
      </c>
    </row>
    <row r="32" spans="2:6" ht="12.75">
      <c r="B32" s="16" t="s">
        <v>297</v>
      </c>
      <c r="C32" s="23" t="s">
        <v>77</v>
      </c>
      <c r="D32" s="21">
        <f>D33+D34+D35</f>
        <v>6976000</v>
      </c>
      <c r="E32" s="21">
        <f>E33+E34+E35</f>
        <v>5538000</v>
      </c>
      <c r="F32" s="21">
        <f>F33+F34+F35</f>
        <v>3085940</v>
      </c>
    </row>
    <row r="33" spans="2:6" ht="12.75">
      <c r="B33" s="16" t="s">
        <v>9</v>
      </c>
      <c r="C33" s="23" t="s">
        <v>78</v>
      </c>
      <c r="D33" s="21">
        <v>3503000</v>
      </c>
      <c r="E33" s="21">
        <v>2749000</v>
      </c>
      <c r="F33" s="21">
        <v>1788452</v>
      </c>
    </row>
    <row r="34" spans="2:6" ht="12.75">
      <c r="B34" s="16" t="s">
        <v>10</v>
      </c>
      <c r="C34" s="23" t="s">
        <v>79</v>
      </c>
      <c r="D34" s="21">
        <v>3402000</v>
      </c>
      <c r="E34" s="21">
        <v>2737000</v>
      </c>
      <c r="F34" s="21">
        <v>1253695</v>
      </c>
    </row>
    <row r="35" spans="2:6" ht="12.75">
      <c r="B35" s="16" t="s">
        <v>11</v>
      </c>
      <c r="C35" s="23" t="s">
        <v>80</v>
      </c>
      <c r="D35" s="21">
        <v>71000</v>
      </c>
      <c r="E35" s="21">
        <v>52000</v>
      </c>
      <c r="F35" s="21">
        <v>43793</v>
      </c>
    </row>
    <row r="36" spans="2:6" ht="25.5">
      <c r="B36" s="16" t="s">
        <v>12</v>
      </c>
      <c r="C36" s="23" t="s">
        <v>81</v>
      </c>
      <c r="D36" s="21">
        <v>1780000</v>
      </c>
      <c r="E36" s="21">
        <v>1157000</v>
      </c>
      <c r="F36" s="21">
        <v>590566</v>
      </c>
    </row>
    <row r="37" spans="2:6" ht="12.75">
      <c r="B37" s="16" t="s">
        <v>13</v>
      </c>
      <c r="C37" s="23" t="s">
        <v>82</v>
      </c>
      <c r="D37" s="21">
        <v>186000</v>
      </c>
      <c r="E37" s="21">
        <v>139000</v>
      </c>
      <c r="F37" s="21">
        <v>145312</v>
      </c>
    </row>
    <row r="38" spans="2:6" ht="12.75">
      <c r="B38" s="16" t="s">
        <v>298</v>
      </c>
      <c r="C38" s="23" t="s">
        <v>83</v>
      </c>
      <c r="D38" s="21">
        <v>107374000</v>
      </c>
      <c r="E38" s="21">
        <v>139789300</v>
      </c>
      <c r="F38" s="21">
        <v>128695013</v>
      </c>
    </row>
    <row r="39" spans="2:6" s="17" customFormat="1" ht="12.75">
      <c r="B39" s="15" t="s">
        <v>299</v>
      </c>
      <c r="C39" s="22" t="s">
        <v>84</v>
      </c>
      <c r="D39" s="20">
        <f>D40+D41</f>
        <v>99461010</v>
      </c>
      <c r="E39" s="20">
        <f>E40+E41</f>
        <v>55534000</v>
      </c>
      <c r="F39" s="20">
        <f>F40+F41</f>
        <v>55534000</v>
      </c>
    </row>
    <row r="40" spans="2:6" ht="42.75" customHeight="1">
      <c r="B40" s="16" t="s">
        <v>14</v>
      </c>
      <c r="C40" s="23" t="s">
        <v>85</v>
      </c>
      <c r="D40" s="21">
        <v>98647000</v>
      </c>
      <c r="E40" s="21">
        <v>55044000</v>
      </c>
      <c r="F40" s="21">
        <v>55044000</v>
      </c>
    </row>
    <row r="41" spans="2:6" ht="25.5">
      <c r="B41" s="16" t="s">
        <v>15</v>
      </c>
      <c r="C41" s="23" t="s">
        <v>86</v>
      </c>
      <c r="D41" s="21">
        <v>814010</v>
      </c>
      <c r="E41" s="21">
        <v>490000</v>
      </c>
      <c r="F41" s="21">
        <v>490000</v>
      </c>
    </row>
    <row r="42" spans="2:6" s="17" customFormat="1" ht="12.75">
      <c r="B42" s="15" t="s">
        <v>300</v>
      </c>
      <c r="C42" s="22" t="s">
        <v>87</v>
      </c>
      <c r="D42" s="20">
        <f>D43</f>
        <v>262000</v>
      </c>
      <c r="E42" s="20">
        <f>E43</f>
        <v>171000</v>
      </c>
      <c r="F42" s="20">
        <f>F43</f>
        <v>152403</v>
      </c>
    </row>
    <row r="43" spans="2:6" ht="12.75">
      <c r="B43" s="16" t="s">
        <v>16</v>
      </c>
      <c r="C43" s="23" t="s">
        <v>88</v>
      </c>
      <c r="D43" s="21">
        <v>262000</v>
      </c>
      <c r="E43" s="21">
        <v>171000</v>
      </c>
      <c r="F43" s="21">
        <v>152403</v>
      </c>
    </row>
    <row r="44" spans="2:6" s="17" customFormat="1" ht="12.75">
      <c r="B44" s="15" t="s">
        <v>301</v>
      </c>
      <c r="C44" s="22" t="s">
        <v>89</v>
      </c>
      <c r="D44" s="20">
        <f>D45+D46</f>
        <v>2204000</v>
      </c>
      <c r="E44" s="20">
        <f>E45+E46</f>
        <v>1433000</v>
      </c>
      <c r="F44" s="20">
        <f>F45+F46</f>
        <v>1973518</v>
      </c>
    </row>
    <row r="45" spans="2:6" ht="12.75">
      <c r="B45" s="16" t="s">
        <v>17</v>
      </c>
      <c r="C45" s="23" t="s">
        <v>90</v>
      </c>
      <c r="D45" s="21">
        <v>137000</v>
      </c>
      <c r="E45" s="21">
        <v>89000</v>
      </c>
      <c r="F45" s="21">
        <v>91584</v>
      </c>
    </row>
    <row r="46" spans="2:6" ht="12.75">
      <c r="B46" s="16" t="s">
        <v>18</v>
      </c>
      <c r="C46" s="23" t="s">
        <v>91</v>
      </c>
      <c r="D46" s="21">
        <v>2067000</v>
      </c>
      <c r="E46" s="21">
        <v>1344000</v>
      </c>
      <c r="F46" s="21">
        <v>1881934</v>
      </c>
    </row>
    <row r="47" spans="2:6" s="17" customFormat="1" ht="25.5">
      <c r="B47" s="15" t="s">
        <v>302</v>
      </c>
      <c r="C47" s="22" t="s">
        <v>92</v>
      </c>
      <c r="D47" s="20">
        <f>D48+D51+D52</f>
        <v>23645000</v>
      </c>
      <c r="E47" s="20">
        <f>E48+E51+E52</f>
        <v>19797000</v>
      </c>
      <c r="F47" s="20">
        <f>F48+F51+F52</f>
        <v>8336355</v>
      </c>
    </row>
    <row r="48" spans="2:6" ht="12.75">
      <c r="B48" s="16" t="s">
        <v>303</v>
      </c>
      <c r="C48" s="23" t="s">
        <v>93</v>
      </c>
      <c r="D48" s="21">
        <f>D49+D50</f>
        <v>22020000</v>
      </c>
      <c r="E48" s="21">
        <f>E49+E50</f>
        <v>18711000</v>
      </c>
      <c r="F48" s="21">
        <f>F49+F50</f>
        <v>7119487</v>
      </c>
    </row>
    <row r="49" spans="2:6" ht="25.5">
      <c r="B49" s="16" t="s">
        <v>19</v>
      </c>
      <c r="C49" s="23" t="s">
        <v>94</v>
      </c>
      <c r="D49" s="21">
        <v>11380000</v>
      </c>
      <c r="E49" s="21">
        <v>9170000</v>
      </c>
      <c r="F49" s="21">
        <v>4548461</v>
      </c>
    </row>
    <row r="50" spans="2:6" ht="25.5">
      <c r="B50" s="16" t="s">
        <v>20</v>
      </c>
      <c r="C50" s="23" t="s">
        <v>95</v>
      </c>
      <c r="D50" s="21">
        <v>10640000</v>
      </c>
      <c r="E50" s="21">
        <v>9541000</v>
      </c>
      <c r="F50" s="21">
        <v>2571026</v>
      </c>
    </row>
    <row r="51" spans="2:6" ht="25.5">
      <c r="B51" s="16" t="s">
        <v>21</v>
      </c>
      <c r="C51" s="23" t="s">
        <v>96</v>
      </c>
      <c r="D51" s="21">
        <v>1194000</v>
      </c>
      <c r="E51" s="21">
        <v>776000</v>
      </c>
      <c r="F51" s="21">
        <v>962664</v>
      </c>
    </row>
    <row r="52" spans="2:6" ht="25.5">
      <c r="B52" s="16" t="s">
        <v>22</v>
      </c>
      <c r="C52" s="23" t="s">
        <v>97</v>
      </c>
      <c r="D52" s="21">
        <v>431000</v>
      </c>
      <c r="E52" s="21">
        <v>310000</v>
      </c>
      <c r="F52" s="21">
        <v>254204</v>
      </c>
    </row>
    <row r="53" spans="2:6" ht="12.75">
      <c r="B53" s="15" t="s">
        <v>23</v>
      </c>
      <c r="C53" s="22" t="s">
        <v>98</v>
      </c>
      <c r="D53" s="20">
        <f aca="true" t="shared" si="1" ref="D53:F54">D54</f>
        <v>34000</v>
      </c>
      <c r="E53" s="20">
        <f t="shared" si="1"/>
        <v>22000</v>
      </c>
      <c r="F53" s="20">
        <f t="shared" si="1"/>
        <v>17570</v>
      </c>
    </row>
    <row r="54" spans="2:6" s="17" customFormat="1" ht="12.75">
      <c r="B54" s="15" t="s">
        <v>304</v>
      </c>
      <c r="C54" s="22" t="s">
        <v>99</v>
      </c>
      <c r="D54" s="20">
        <f t="shared" si="1"/>
        <v>34000</v>
      </c>
      <c r="E54" s="20">
        <f t="shared" si="1"/>
        <v>22000</v>
      </c>
      <c r="F54" s="20">
        <f t="shared" si="1"/>
        <v>17570</v>
      </c>
    </row>
    <row r="55" spans="2:6" ht="12.75">
      <c r="B55" s="16" t="s">
        <v>24</v>
      </c>
      <c r="C55" s="23" t="s">
        <v>100</v>
      </c>
      <c r="D55" s="21">
        <v>34000</v>
      </c>
      <c r="E55" s="21">
        <v>22000</v>
      </c>
      <c r="F55" s="21">
        <v>17570</v>
      </c>
    </row>
    <row r="56" spans="2:6" ht="12.75">
      <c r="B56" s="30" t="s">
        <v>25</v>
      </c>
      <c r="C56" s="31" t="s">
        <v>101</v>
      </c>
      <c r="D56" s="32">
        <f>D57+D62</f>
        <v>22525000</v>
      </c>
      <c r="E56" s="32">
        <f>E57+E62</f>
        <v>15822000</v>
      </c>
      <c r="F56" s="32">
        <f>F57+F62</f>
        <v>11590228</v>
      </c>
    </row>
    <row r="57" spans="2:6" ht="12.75">
      <c r="B57" s="16" t="s">
        <v>305</v>
      </c>
      <c r="C57" s="23" t="s">
        <v>102</v>
      </c>
      <c r="D57" s="21">
        <f>D58</f>
        <v>3311000</v>
      </c>
      <c r="E57" s="21">
        <f>E58</f>
        <v>2518000</v>
      </c>
      <c r="F57" s="21">
        <f>F58</f>
        <v>1257165</v>
      </c>
    </row>
    <row r="58" spans="2:6" s="17" customFormat="1" ht="12.75">
      <c r="B58" s="15" t="s">
        <v>270</v>
      </c>
      <c r="C58" s="22" t="s">
        <v>103</v>
      </c>
      <c r="D58" s="20">
        <f>D59+D60+D61</f>
        <v>3311000</v>
      </c>
      <c r="E58" s="20">
        <f>E59+E60+E61</f>
        <v>2518000</v>
      </c>
      <c r="F58" s="20">
        <f>F59+F60+F61</f>
        <v>1257165</v>
      </c>
    </row>
    <row r="59" spans="2:6" ht="25.5">
      <c r="B59" s="16" t="s">
        <v>26</v>
      </c>
      <c r="C59" s="23" t="s">
        <v>104</v>
      </c>
      <c r="D59" s="21">
        <v>131000</v>
      </c>
      <c r="E59" s="21">
        <v>85000</v>
      </c>
      <c r="F59" s="21">
        <v>50000</v>
      </c>
    </row>
    <row r="60" spans="2:6" ht="12.75">
      <c r="B60" s="16" t="s">
        <v>27</v>
      </c>
      <c r="C60" s="23" t="s">
        <v>105</v>
      </c>
      <c r="D60" s="21">
        <v>2854000</v>
      </c>
      <c r="E60" s="21">
        <v>2205000</v>
      </c>
      <c r="F60" s="21">
        <v>1034338</v>
      </c>
    </row>
    <row r="61" spans="2:6" ht="12.75">
      <c r="B61" s="16" t="s">
        <v>28</v>
      </c>
      <c r="C61" s="23" t="s">
        <v>106</v>
      </c>
      <c r="D61" s="21">
        <v>326000</v>
      </c>
      <c r="E61" s="21">
        <v>228000</v>
      </c>
      <c r="F61" s="21">
        <v>172827</v>
      </c>
    </row>
    <row r="62" spans="2:6" ht="12.75">
      <c r="B62" s="16" t="s">
        <v>306</v>
      </c>
      <c r="C62" s="23" t="s">
        <v>107</v>
      </c>
      <c r="D62" s="21">
        <f>D63+D69+D72+D77+D80</f>
        <v>19214000</v>
      </c>
      <c r="E62" s="21">
        <f>E63+E69+E72+E77+E80</f>
        <v>13304000</v>
      </c>
      <c r="F62" s="21">
        <f>F63+F69+F72+F77+F80</f>
        <v>10333063</v>
      </c>
    </row>
    <row r="63" spans="2:6" s="17" customFormat="1" ht="12.75">
      <c r="B63" s="15" t="s">
        <v>307</v>
      </c>
      <c r="C63" s="22" t="s">
        <v>108</v>
      </c>
      <c r="D63" s="20">
        <f>D64+D65+D66+D67+D68</f>
        <v>4785000</v>
      </c>
      <c r="E63" s="20">
        <f>E64+E65+E66+E67+E68</f>
        <v>3126000</v>
      </c>
      <c r="F63" s="20">
        <f>F64+F65+F66+F67+F68</f>
        <v>2471435</v>
      </c>
    </row>
    <row r="64" spans="2:6" ht="12.75">
      <c r="B64" s="16" t="s">
        <v>29</v>
      </c>
      <c r="C64" s="23" t="s">
        <v>109</v>
      </c>
      <c r="D64" s="21">
        <v>3095000</v>
      </c>
      <c r="E64" s="21">
        <v>2012000</v>
      </c>
      <c r="F64" s="21">
        <v>1402628</v>
      </c>
    </row>
    <row r="65" spans="2:6" ht="25.5">
      <c r="B65" s="16" t="s">
        <v>30</v>
      </c>
      <c r="C65" s="23" t="s">
        <v>110</v>
      </c>
      <c r="D65" s="21">
        <v>309000</v>
      </c>
      <c r="E65" s="21">
        <v>201000</v>
      </c>
      <c r="F65" s="21">
        <v>146853</v>
      </c>
    </row>
    <row r="66" spans="2:6" ht="12.75">
      <c r="B66" s="16" t="s">
        <v>31</v>
      </c>
      <c r="C66" s="23" t="s">
        <v>111</v>
      </c>
      <c r="D66" s="21"/>
      <c r="E66" s="21"/>
      <c r="F66" s="21"/>
    </row>
    <row r="67" spans="2:6" ht="25.5">
      <c r="B67" s="16" t="s">
        <v>32</v>
      </c>
      <c r="C67" s="23" t="s">
        <v>112</v>
      </c>
      <c r="D67" s="21">
        <v>3000</v>
      </c>
      <c r="E67" s="21">
        <v>2000</v>
      </c>
      <c r="F67" s="21">
        <v>10458</v>
      </c>
    </row>
    <row r="68" spans="2:6" ht="12.75">
      <c r="B68" s="16" t="s">
        <v>33</v>
      </c>
      <c r="C68" s="23" t="s">
        <v>113</v>
      </c>
      <c r="D68" s="21">
        <v>1378000</v>
      </c>
      <c r="E68" s="21">
        <v>911000</v>
      </c>
      <c r="F68" s="21">
        <v>911496</v>
      </c>
    </row>
    <row r="69" spans="2:6" s="17" customFormat="1" ht="12.75">
      <c r="B69" s="15" t="s">
        <v>308</v>
      </c>
      <c r="C69" s="22" t="s">
        <v>114</v>
      </c>
      <c r="D69" s="20">
        <f>D70+D71</f>
        <v>2135000</v>
      </c>
      <c r="E69" s="20">
        <f>E70+E71</f>
        <v>1387000</v>
      </c>
      <c r="F69" s="20">
        <f>F70+F71</f>
        <v>1097606</v>
      </c>
    </row>
    <row r="70" spans="2:6" ht="12.75">
      <c r="B70" s="16" t="s">
        <v>34</v>
      </c>
      <c r="C70" s="23" t="s">
        <v>115</v>
      </c>
      <c r="D70" s="21">
        <v>358000</v>
      </c>
      <c r="E70" s="21">
        <v>232000</v>
      </c>
      <c r="F70" s="21">
        <v>184959</v>
      </c>
    </row>
    <row r="71" spans="2:6" ht="12.75">
      <c r="B71" s="16" t="s">
        <v>35</v>
      </c>
      <c r="C71" s="23" t="s">
        <v>116</v>
      </c>
      <c r="D71" s="21">
        <v>1777000</v>
      </c>
      <c r="E71" s="21">
        <v>1155000</v>
      </c>
      <c r="F71" s="21">
        <v>912647</v>
      </c>
    </row>
    <row r="72" spans="2:6" s="17" customFormat="1" ht="12.75">
      <c r="B72" s="15" t="s">
        <v>309</v>
      </c>
      <c r="C72" s="22" t="s">
        <v>117</v>
      </c>
      <c r="D72" s="20">
        <f>D73+D74+D76</f>
        <v>5422000</v>
      </c>
      <c r="E72" s="20">
        <f>E73+E74+E76</f>
        <v>3886000</v>
      </c>
      <c r="F72" s="20">
        <f>F73+F74+F76</f>
        <v>2638999</v>
      </c>
    </row>
    <row r="73" spans="2:6" ht="25.5">
      <c r="B73" s="16" t="s">
        <v>36</v>
      </c>
      <c r="C73" s="23" t="s">
        <v>118</v>
      </c>
      <c r="D73" s="21">
        <v>4219000</v>
      </c>
      <c r="E73" s="21">
        <v>3104000</v>
      </c>
      <c r="F73" s="21">
        <v>1918539</v>
      </c>
    </row>
    <row r="74" spans="2:6" ht="25.5">
      <c r="B74" s="16" t="s">
        <v>37</v>
      </c>
      <c r="C74" s="23" t="s">
        <v>119</v>
      </c>
      <c r="D74" s="21">
        <v>23000</v>
      </c>
      <c r="E74" s="21">
        <v>15000</v>
      </c>
      <c r="F74" s="21">
        <v>10880</v>
      </c>
    </row>
    <row r="75" spans="2:6" ht="26.25" customHeight="1">
      <c r="B75" s="16" t="s">
        <v>370</v>
      </c>
      <c r="C75" s="23" t="s">
        <v>371</v>
      </c>
      <c r="D75" s="21"/>
      <c r="E75" s="21"/>
      <c r="F75" s="21"/>
    </row>
    <row r="76" spans="2:6" ht="12.75">
      <c r="B76" s="16" t="s">
        <v>38</v>
      </c>
      <c r="C76" s="23" t="s">
        <v>120</v>
      </c>
      <c r="D76" s="21">
        <v>1180000</v>
      </c>
      <c r="E76" s="21">
        <v>767000</v>
      </c>
      <c r="F76" s="21">
        <v>709580</v>
      </c>
    </row>
    <row r="77" spans="2:6" s="17" customFormat="1" ht="12.75">
      <c r="B77" s="15" t="s">
        <v>310</v>
      </c>
      <c r="C77" s="22" t="s">
        <v>121</v>
      </c>
      <c r="D77" s="20">
        <f>D78+D79</f>
        <v>6872000</v>
      </c>
      <c r="E77" s="20">
        <f>E78+E79</f>
        <v>4905000</v>
      </c>
      <c r="F77" s="20">
        <f>F78+F79</f>
        <v>4079623</v>
      </c>
    </row>
    <row r="78" spans="2:6" ht="12.75">
      <c r="B78" s="16" t="s">
        <v>58</v>
      </c>
      <c r="C78" s="23" t="s">
        <v>150</v>
      </c>
      <c r="D78" s="21">
        <v>6696000</v>
      </c>
      <c r="E78" s="21">
        <v>4790000</v>
      </c>
      <c r="F78" s="21">
        <v>4012312</v>
      </c>
    </row>
    <row r="79" spans="2:6" ht="12.75">
      <c r="B79" s="16" t="s">
        <v>39</v>
      </c>
      <c r="C79" s="23" t="s">
        <v>122</v>
      </c>
      <c r="D79" s="21">
        <v>176000</v>
      </c>
      <c r="E79" s="21">
        <v>115000</v>
      </c>
      <c r="F79" s="21">
        <v>67311</v>
      </c>
    </row>
    <row r="80" spans="2:6" s="17" customFormat="1" ht="12.75">
      <c r="B80" s="15" t="s">
        <v>311</v>
      </c>
      <c r="C80" s="22" t="s">
        <v>123</v>
      </c>
      <c r="D80" s="20">
        <f>D81+D82+D83</f>
        <v>0</v>
      </c>
      <c r="E80" s="20">
        <f>E81+E82+E83</f>
        <v>0</v>
      </c>
      <c r="F80" s="20">
        <f>F81+F82+F83+F84</f>
        <v>45400</v>
      </c>
    </row>
    <row r="81" spans="2:6" ht="12.75">
      <c r="B81" s="16" t="s">
        <v>40</v>
      </c>
      <c r="C81" s="23" t="s">
        <v>124</v>
      </c>
      <c r="D81" s="21"/>
      <c r="E81" s="21"/>
      <c r="F81" s="21">
        <v>45400</v>
      </c>
    </row>
    <row r="82" spans="2:6" ht="25.5">
      <c r="B82" s="16" t="s">
        <v>56</v>
      </c>
      <c r="C82" s="23" t="s">
        <v>148</v>
      </c>
      <c r="D82" s="21">
        <v>-60128000</v>
      </c>
      <c r="E82" s="21">
        <v>-51390000</v>
      </c>
      <c r="F82" s="21">
        <v>-17562500</v>
      </c>
    </row>
    <row r="83" spans="2:6" ht="12.75">
      <c r="B83" s="16" t="s">
        <v>57</v>
      </c>
      <c r="C83" s="23" t="s">
        <v>149</v>
      </c>
      <c r="D83" s="21">
        <v>60128000</v>
      </c>
      <c r="E83" s="21">
        <v>51390000</v>
      </c>
      <c r="F83" s="21">
        <v>17562500</v>
      </c>
    </row>
    <row r="84" spans="2:6" ht="12.75">
      <c r="B84" s="16" t="s">
        <v>366</v>
      </c>
      <c r="C84" s="23" t="s">
        <v>365</v>
      </c>
      <c r="D84" s="21"/>
      <c r="E84" s="21"/>
      <c r="F84" s="21"/>
    </row>
    <row r="85" spans="2:6" ht="12.75">
      <c r="B85" s="15" t="s">
        <v>312</v>
      </c>
      <c r="C85" s="22" t="s">
        <v>125</v>
      </c>
      <c r="D85" s="20">
        <v>0</v>
      </c>
      <c r="E85" s="20">
        <f>E86</f>
        <v>0</v>
      </c>
      <c r="F85" s="20">
        <f>F86</f>
        <v>142056</v>
      </c>
    </row>
    <row r="86" spans="2:6" s="17" customFormat="1" ht="12.75">
      <c r="B86" s="15" t="s">
        <v>313</v>
      </c>
      <c r="C86" s="22" t="s">
        <v>126</v>
      </c>
      <c r="D86" s="20">
        <f>D87+D88+D89+D90</f>
        <v>0</v>
      </c>
      <c r="E86" s="20">
        <f>E87+E88+E89+E90</f>
        <v>0</v>
      </c>
      <c r="F86" s="20">
        <f>F87+F88+F89+F90</f>
        <v>142056</v>
      </c>
    </row>
    <row r="87" spans="2:6" ht="18.75" customHeight="1">
      <c r="B87" s="16" t="s">
        <v>41</v>
      </c>
      <c r="C87" s="23" t="s">
        <v>127</v>
      </c>
      <c r="D87" s="21">
        <v>0</v>
      </c>
      <c r="E87" s="21"/>
      <c r="F87" s="21">
        <v>45733</v>
      </c>
    </row>
    <row r="88" spans="2:6" ht="25.5">
      <c r="B88" s="16" t="s">
        <v>42</v>
      </c>
      <c r="C88" s="23" t="s">
        <v>128</v>
      </c>
      <c r="D88" s="21">
        <v>0</v>
      </c>
      <c r="E88" s="21"/>
      <c r="F88" s="21"/>
    </row>
    <row r="89" spans="2:6" ht="25.5">
      <c r="B89" s="16" t="s">
        <v>43</v>
      </c>
      <c r="C89" s="23" t="s">
        <v>129</v>
      </c>
      <c r="D89" s="21">
        <v>0</v>
      </c>
      <c r="E89" s="21"/>
      <c r="F89" s="21">
        <v>76698</v>
      </c>
    </row>
    <row r="90" spans="2:6" ht="12.75">
      <c r="B90" s="16" t="s">
        <v>59</v>
      </c>
      <c r="C90" s="23" t="s">
        <v>151</v>
      </c>
      <c r="D90" s="21">
        <v>0</v>
      </c>
      <c r="E90" s="21"/>
      <c r="F90" s="21">
        <v>19625</v>
      </c>
    </row>
    <row r="91" spans="2:6" ht="12.75">
      <c r="B91" s="30" t="s">
        <v>44</v>
      </c>
      <c r="C91" s="31" t="s">
        <v>130</v>
      </c>
      <c r="D91" s="32">
        <f>D92+D100</f>
        <v>43174000</v>
      </c>
      <c r="E91" s="32">
        <f>E92+E100</f>
        <v>22127000</v>
      </c>
      <c r="F91" s="32">
        <f>F92+F100</f>
        <v>3296299</v>
      </c>
    </row>
    <row r="92" spans="2:6" ht="25.5">
      <c r="B92" s="16" t="s">
        <v>314</v>
      </c>
      <c r="C92" s="23" t="s">
        <v>131</v>
      </c>
      <c r="D92" s="21">
        <f>D93</f>
        <v>43149000</v>
      </c>
      <c r="E92" s="21">
        <f>E93</f>
        <v>22110000</v>
      </c>
      <c r="F92" s="21">
        <f>F93</f>
        <v>3296299</v>
      </c>
    </row>
    <row r="93" spans="2:6" s="17" customFormat="1" ht="12.75">
      <c r="B93" s="15" t="s">
        <v>315</v>
      </c>
      <c r="C93" s="22" t="s">
        <v>132</v>
      </c>
      <c r="D93" s="20">
        <f>D94+D95+D96+D97+D98+D99</f>
        <v>43149000</v>
      </c>
      <c r="E93" s="20">
        <f>E94+E95+E96+E97+E98+E99</f>
        <v>22110000</v>
      </c>
      <c r="F93" s="20">
        <f>F94+F95+F96+F97+F98+F99</f>
        <v>3296299</v>
      </c>
    </row>
    <row r="94" spans="2:6" ht="25.5">
      <c r="B94" s="16" t="s">
        <v>409</v>
      </c>
      <c r="C94" s="23" t="s">
        <v>408</v>
      </c>
      <c r="D94" s="21">
        <v>40000</v>
      </c>
      <c r="E94" s="21">
        <v>40000</v>
      </c>
      <c r="F94" s="21"/>
    </row>
    <row r="95" spans="2:6" ht="25.5">
      <c r="B95" s="16" t="s">
        <v>45</v>
      </c>
      <c r="C95" s="23" t="s">
        <v>133</v>
      </c>
      <c r="D95" s="21"/>
      <c r="E95" s="21"/>
      <c r="F95" s="21"/>
    </row>
    <row r="96" spans="2:6" ht="38.25">
      <c r="B96" s="16" t="s">
        <v>46</v>
      </c>
      <c r="C96" s="23" t="s">
        <v>134</v>
      </c>
      <c r="D96" s="21">
        <v>39898000</v>
      </c>
      <c r="E96" s="21">
        <v>19633000</v>
      </c>
      <c r="F96" s="21">
        <v>846779</v>
      </c>
    </row>
    <row r="97" spans="2:6" ht="25.5">
      <c r="B97" s="16" t="s">
        <v>47</v>
      </c>
      <c r="C97" s="23" t="s">
        <v>135</v>
      </c>
      <c r="D97" s="21">
        <v>11000</v>
      </c>
      <c r="E97" s="21">
        <v>7000</v>
      </c>
      <c r="F97" s="21">
        <v>1184</v>
      </c>
    </row>
    <row r="98" spans="2:6" ht="12.75">
      <c r="B98" s="16" t="s">
        <v>48</v>
      </c>
      <c r="C98" s="23" t="s">
        <v>136</v>
      </c>
      <c r="D98" s="21">
        <v>2200000</v>
      </c>
      <c r="E98" s="21">
        <v>1430000</v>
      </c>
      <c r="F98" s="21">
        <v>1161645</v>
      </c>
    </row>
    <row r="99" spans="2:6" ht="25.5">
      <c r="B99" s="16" t="s">
        <v>357</v>
      </c>
      <c r="C99" s="23" t="s">
        <v>358</v>
      </c>
      <c r="D99" s="21">
        <v>1000000</v>
      </c>
      <c r="E99" s="21">
        <v>1000000</v>
      </c>
      <c r="F99" s="21">
        <v>1286691</v>
      </c>
    </row>
    <row r="100" spans="2:6" s="17" customFormat="1" ht="12.75">
      <c r="B100" s="15" t="s">
        <v>316</v>
      </c>
      <c r="C100" s="22" t="s">
        <v>137</v>
      </c>
      <c r="D100" s="20">
        <f>D101+D102</f>
        <v>25000</v>
      </c>
      <c r="E100" s="20">
        <f>E101+E102</f>
        <v>17000</v>
      </c>
      <c r="F100" s="20">
        <f>F101+F102</f>
        <v>0</v>
      </c>
    </row>
    <row r="101" spans="2:6" ht="51">
      <c r="B101" s="16" t="s">
        <v>49</v>
      </c>
      <c r="C101" s="23" t="s">
        <v>138</v>
      </c>
      <c r="D101" s="21">
        <v>25000</v>
      </c>
      <c r="E101" s="21">
        <v>17000</v>
      </c>
      <c r="F101" s="21"/>
    </row>
    <row r="102" spans="2:6" ht="25.5">
      <c r="B102" s="16" t="s">
        <v>360</v>
      </c>
      <c r="C102" s="23" t="s">
        <v>361</v>
      </c>
      <c r="D102" s="21"/>
      <c r="E102" s="21"/>
      <c r="F102" s="21"/>
    </row>
    <row r="103" spans="2:6" s="17" customFormat="1" ht="12.75">
      <c r="B103" s="15" t="s">
        <v>317</v>
      </c>
      <c r="C103" s="22" t="s">
        <v>139</v>
      </c>
      <c r="D103" s="20">
        <f>D104+D108</f>
        <v>173058000</v>
      </c>
      <c r="E103" s="20">
        <f>E104+E108</f>
        <v>107364000</v>
      </c>
      <c r="F103" s="20">
        <f>F104+F108</f>
        <v>1405816</v>
      </c>
    </row>
    <row r="104" spans="2:6" ht="12.75">
      <c r="B104" s="16" t="s">
        <v>50</v>
      </c>
      <c r="C104" s="23" t="s">
        <v>140</v>
      </c>
      <c r="D104" s="21">
        <f>D105+D106+D107</f>
        <v>173058000</v>
      </c>
      <c r="E104" s="21">
        <f>E105+E106+E107</f>
        <v>107364000</v>
      </c>
      <c r="F104" s="21">
        <f>F105+F106+F107</f>
        <v>1388479</v>
      </c>
    </row>
    <row r="105" spans="2:6" ht="12.75">
      <c r="B105" s="16" t="s">
        <v>51</v>
      </c>
      <c r="C105" s="23" t="s">
        <v>141</v>
      </c>
      <c r="D105" s="21">
        <v>170938000</v>
      </c>
      <c r="E105" s="21">
        <v>105461000</v>
      </c>
      <c r="F105" s="21">
        <v>1388479</v>
      </c>
    </row>
    <row r="106" spans="2:6" ht="12.75">
      <c r="B106" s="16" t="s">
        <v>52</v>
      </c>
      <c r="C106" s="23" t="s">
        <v>142</v>
      </c>
      <c r="D106" s="21">
        <v>1500000</v>
      </c>
      <c r="E106" s="21">
        <v>1500000</v>
      </c>
      <c r="F106" s="21"/>
    </row>
    <row r="107" spans="2:6" ht="12.75">
      <c r="B107" s="16" t="s">
        <v>53</v>
      </c>
      <c r="C107" s="23" t="s">
        <v>143</v>
      </c>
      <c r="D107" s="21">
        <v>620000</v>
      </c>
      <c r="E107" s="21">
        <v>403000</v>
      </c>
      <c r="F107" s="21"/>
    </row>
    <row r="108" spans="2:6" ht="12.75">
      <c r="B108" s="16" t="s">
        <v>54</v>
      </c>
      <c r="C108" s="23" t="s">
        <v>144</v>
      </c>
      <c r="D108" s="21">
        <f>D109+D110+D111</f>
        <v>0</v>
      </c>
      <c r="E108" s="21">
        <f>E109+E110+E111</f>
        <v>0</v>
      </c>
      <c r="F108" s="21">
        <f>F109+F110+F111</f>
        <v>17337</v>
      </c>
    </row>
    <row r="109" spans="2:6" ht="12.75">
      <c r="B109" s="16" t="s">
        <v>51</v>
      </c>
      <c r="C109" s="23" t="s">
        <v>145</v>
      </c>
      <c r="D109" s="21">
        <v>0</v>
      </c>
      <c r="E109" s="21"/>
      <c r="F109" s="21">
        <v>17337</v>
      </c>
    </row>
    <row r="110" spans="2:6" ht="12.75">
      <c r="B110" s="16" t="s">
        <v>52</v>
      </c>
      <c r="C110" s="23" t="s">
        <v>146</v>
      </c>
      <c r="D110" s="21"/>
      <c r="E110" s="21"/>
      <c r="F110" s="21"/>
    </row>
    <row r="111" spans="2:6" ht="12.75">
      <c r="B111" s="16" t="s">
        <v>55</v>
      </c>
      <c r="C111" s="23" t="s">
        <v>147</v>
      </c>
      <c r="D111" s="21"/>
      <c r="E111" s="21"/>
      <c r="F111" s="21"/>
    </row>
    <row r="112" spans="2:6" ht="12.75">
      <c r="B112" s="54"/>
      <c r="C112" s="55"/>
      <c r="D112" s="55"/>
      <c r="E112" s="55"/>
      <c r="F112" s="55"/>
    </row>
    <row r="113" spans="2:6" s="17" customFormat="1" ht="12.75">
      <c r="B113" s="10" t="s">
        <v>176</v>
      </c>
      <c r="C113" s="22" t="s">
        <v>177</v>
      </c>
      <c r="D113" s="24">
        <f aca="true" t="shared" si="2" ref="D113:F114">D129+D137+D144+D148+D155+D166+D171+D181+D193+D202+D208+D216+D222</f>
        <v>563818000</v>
      </c>
      <c r="E113" s="24">
        <f t="shared" si="2"/>
        <v>365966000</v>
      </c>
      <c r="F113" s="24">
        <f t="shared" si="2"/>
        <v>172981417</v>
      </c>
    </row>
    <row r="114" spans="2:6" ht="12.75">
      <c r="B114" s="11" t="s">
        <v>318</v>
      </c>
      <c r="C114" s="23" t="s">
        <v>152</v>
      </c>
      <c r="D114" s="25">
        <f t="shared" si="2"/>
        <v>494641000</v>
      </c>
      <c r="E114" s="25">
        <f t="shared" si="2"/>
        <v>318561000</v>
      </c>
      <c r="F114" s="25">
        <f t="shared" si="2"/>
        <v>150900297</v>
      </c>
    </row>
    <row r="115" spans="2:6" ht="12.75">
      <c r="B115" s="11" t="s">
        <v>153</v>
      </c>
      <c r="C115" s="23" t="s">
        <v>154</v>
      </c>
      <c r="D115" s="25">
        <f>D131+D139+D150+D157+D168+D173+D183+D195</f>
        <v>109063000</v>
      </c>
      <c r="E115" s="25">
        <f>E131+E139+E150+E157+E168+E173+E183+E195</f>
        <v>65378000</v>
      </c>
      <c r="F115" s="25">
        <f>F131+F139+F150+F157+F168+F173+F183+F195</f>
        <v>63030471</v>
      </c>
    </row>
    <row r="116" spans="2:6" ht="12.75">
      <c r="B116" s="11" t="s">
        <v>155</v>
      </c>
      <c r="C116" s="23" t="s">
        <v>156</v>
      </c>
      <c r="D116" s="25">
        <f>D132+D140+D151+D158+D169+D174+D184+D196+D204+D210+D224+D146+D218</f>
        <v>107914000</v>
      </c>
      <c r="E116" s="25">
        <f>E132+E140+E151+E158+E169+E174+E184+E196+E204+E210+E224+E146+E218</f>
        <v>71636000</v>
      </c>
      <c r="F116" s="25">
        <f>F132+F140+F151+F158+F169+F174+F184+F196+F204+F210+F224+F146+F218</f>
        <v>53512655</v>
      </c>
    </row>
    <row r="117" spans="2:6" ht="12.75">
      <c r="B117" s="11" t="s">
        <v>157</v>
      </c>
      <c r="C117" s="23" t="s">
        <v>158</v>
      </c>
      <c r="D117" s="25">
        <f>D147</f>
        <v>5200000</v>
      </c>
      <c r="E117" s="25">
        <f>E147</f>
        <v>3380000</v>
      </c>
      <c r="F117" s="25">
        <f>F147</f>
        <v>2474073</v>
      </c>
    </row>
    <row r="118" spans="2:6" ht="12.75">
      <c r="B118" s="11" t="s">
        <v>159</v>
      </c>
      <c r="C118" s="23" t="s">
        <v>160</v>
      </c>
      <c r="D118" s="25">
        <f>D219+D225</f>
        <v>15201000</v>
      </c>
      <c r="E118" s="25">
        <f>E219+E225</f>
        <v>11881000</v>
      </c>
      <c r="F118" s="25">
        <f>F219+F225</f>
        <v>10681797</v>
      </c>
    </row>
    <row r="119" spans="2:6" ht="12.75">
      <c r="B119" s="11" t="s">
        <v>161</v>
      </c>
      <c r="C119" s="23" t="s">
        <v>162</v>
      </c>
      <c r="D119" s="25">
        <f>D141</f>
        <v>1822000</v>
      </c>
      <c r="E119" s="25">
        <f>E141</f>
        <v>0</v>
      </c>
      <c r="F119" s="25">
        <f>F141</f>
        <v>0</v>
      </c>
    </row>
    <row r="120" spans="2:6" ht="12.75">
      <c r="B120" s="11" t="s">
        <v>319</v>
      </c>
      <c r="C120" s="23" t="s">
        <v>163</v>
      </c>
      <c r="D120" s="25">
        <f>D186+D197+D211+D226+D175</f>
        <v>2518000</v>
      </c>
      <c r="E120" s="25">
        <f>E186+E197+E211+E226+E175</f>
        <v>1797000</v>
      </c>
      <c r="F120" s="25">
        <f>F186+F197+F211+F226+F175</f>
        <v>445330</v>
      </c>
    </row>
    <row r="121" spans="2:6" ht="25.5">
      <c r="B121" s="11" t="s">
        <v>320</v>
      </c>
      <c r="C121" s="23" t="s">
        <v>164</v>
      </c>
      <c r="D121" s="25">
        <f>D133+D159+D187+D198+D205+D212+D227+D176+D188</f>
        <v>220570000</v>
      </c>
      <c r="E121" s="25">
        <f>E133+E159+E187+E198+E205+E212+E227+E176+E188</f>
        <v>142177000</v>
      </c>
      <c r="F121" s="25">
        <f>F133+F159+F187+F198+F205+F212+F227+F176+F188</f>
        <v>4955115</v>
      </c>
    </row>
    <row r="122" spans="2:6" ht="12.75">
      <c r="B122" s="11" t="s">
        <v>165</v>
      </c>
      <c r="C122" s="23" t="s">
        <v>166</v>
      </c>
      <c r="D122" s="25">
        <f>D160+D170+D189</f>
        <v>10706000</v>
      </c>
      <c r="E122" s="25">
        <f>E160+E170+E189</f>
        <v>6137000</v>
      </c>
      <c r="F122" s="25">
        <f>F160+F170+F189+F161</f>
        <v>3347397</v>
      </c>
    </row>
    <row r="123" spans="2:6" ht="12.75">
      <c r="B123" s="11" t="s">
        <v>167</v>
      </c>
      <c r="C123" s="23" t="s">
        <v>168</v>
      </c>
      <c r="D123" s="25">
        <f>D162+D177</f>
        <v>21347000</v>
      </c>
      <c r="E123" s="25">
        <f>E162+E177</f>
        <v>15980000</v>
      </c>
      <c r="F123" s="25">
        <f>F162+F177</f>
        <v>12400528</v>
      </c>
    </row>
    <row r="124" spans="2:6" ht="12.75" hidden="1">
      <c r="B124" s="11" t="s">
        <v>321</v>
      </c>
      <c r="C124" s="23" t="s">
        <v>169</v>
      </c>
      <c r="D124" s="25">
        <f aca="true" t="shared" si="3" ref="D124:F125">D134+D142+D152+D163+D178+D190+D199+D206+D220+D228</f>
        <v>51969000</v>
      </c>
      <c r="E124" s="25">
        <f t="shared" si="3"/>
        <v>36190000</v>
      </c>
      <c r="F124" s="25">
        <f t="shared" si="3"/>
        <v>14320274</v>
      </c>
    </row>
    <row r="125" spans="2:6" ht="12.75">
      <c r="B125" s="11" t="s">
        <v>322</v>
      </c>
      <c r="C125" s="23" t="s">
        <v>170</v>
      </c>
      <c r="D125" s="25">
        <f t="shared" si="3"/>
        <v>51969000</v>
      </c>
      <c r="E125" s="25">
        <f t="shared" si="3"/>
        <v>36190000</v>
      </c>
      <c r="F125" s="25">
        <f t="shared" si="3"/>
        <v>14320274</v>
      </c>
    </row>
    <row r="126" spans="2:6" ht="12.75">
      <c r="B126" s="11" t="s">
        <v>401</v>
      </c>
      <c r="C126" s="23" t="s">
        <v>372</v>
      </c>
      <c r="D126" s="25">
        <f>D215</f>
        <v>85000</v>
      </c>
      <c r="E126" s="25">
        <f>E215</f>
        <v>85000</v>
      </c>
      <c r="F126" s="25"/>
    </row>
    <row r="127" spans="2:6" ht="12.75">
      <c r="B127" s="11" t="s">
        <v>172</v>
      </c>
      <c r="C127" s="23" t="s">
        <v>173</v>
      </c>
      <c r="D127" s="25">
        <f>D231</f>
        <v>16723000</v>
      </c>
      <c r="E127" s="25">
        <f>E231</f>
        <v>10870000</v>
      </c>
      <c r="F127" s="25">
        <f>F231</f>
        <v>8744281</v>
      </c>
    </row>
    <row r="128" spans="2:6" ht="25.5">
      <c r="B128" s="11" t="s">
        <v>174</v>
      </c>
      <c r="C128" s="23" t="s">
        <v>175</v>
      </c>
      <c r="D128" s="25">
        <f>D136+D165+D180+D201</f>
        <v>0</v>
      </c>
      <c r="E128" s="25">
        <f>E136+E165+E180+E201</f>
        <v>0</v>
      </c>
      <c r="F128" s="25">
        <f>F136+F165+F180+F201+F192+F232+F154</f>
        <v>-1036155</v>
      </c>
    </row>
    <row r="129" spans="2:6" s="17" customFormat="1" ht="12.75">
      <c r="B129" s="10" t="s">
        <v>178</v>
      </c>
      <c r="C129" s="22" t="s">
        <v>179</v>
      </c>
      <c r="D129" s="24">
        <f>D130+D134+D136</f>
        <v>18756000</v>
      </c>
      <c r="E129" s="24">
        <f>E130+E134+E136</f>
        <v>12960000</v>
      </c>
      <c r="F129" s="24">
        <f>F130+F134+F136</f>
        <v>10808234</v>
      </c>
    </row>
    <row r="130" spans="2:6" ht="12.75">
      <c r="B130" s="11" t="s">
        <v>323</v>
      </c>
      <c r="C130" s="23" t="s">
        <v>152</v>
      </c>
      <c r="D130" s="25">
        <f>D131+D132+D133</f>
        <v>15710000</v>
      </c>
      <c r="E130" s="25">
        <f>E131+E132+E133</f>
        <v>11050000</v>
      </c>
      <c r="F130" s="25">
        <f>F131+F132+F133</f>
        <v>10551452</v>
      </c>
    </row>
    <row r="131" spans="2:6" ht="12.75">
      <c r="B131" s="11" t="s">
        <v>153</v>
      </c>
      <c r="C131" s="23" t="s">
        <v>154</v>
      </c>
      <c r="D131" s="25">
        <v>9853000</v>
      </c>
      <c r="E131" s="25">
        <v>6983000</v>
      </c>
      <c r="F131" s="25">
        <v>6533789</v>
      </c>
    </row>
    <row r="132" spans="2:6" ht="12.75">
      <c r="B132" s="11" t="s">
        <v>155</v>
      </c>
      <c r="C132" s="23" t="s">
        <v>156</v>
      </c>
      <c r="D132" s="25">
        <v>5857000</v>
      </c>
      <c r="E132" s="25">
        <v>4067000</v>
      </c>
      <c r="F132" s="25">
        <v>4017663</v>
      </c>
    </row>
    <row r="133" spans="2:6" ht="25.5">
      <c r="B133" s="11" t="s">
        <v>324</v>
      </c>
      <c r="C133" s="23" t="s">
        <v>164</v>
      </c>
      <c r="D133" s="25"/>
      <c r="E133" s="25"/>
      <c r="F133" s="25"/>
    </row>
    <row r="134" spans="2:6" ht="12.75">
      <c r="B134" s="11" t="s">
        <v>325</v>
      </c>
      <c r="C134" s="23" t="s">
        <v>169</v>
      </c>
      <c r="D134" s="25">
        <f>D135</f>
        <v>3046000</v>
      </c>
      <c r="E134" s="25">
        <f>E135</f>
        <v>1910000</v>
      </c>
      <c r="F134" s="25">
        <v>325363</v>
      </c>
    </row>
    <row r="135" spans="2:6" ht="12.75">
      <c r="B135" s="11" t="s">
        <v>281</v>
      </c>
      <c r="C135" s="23" t="s">
        <v>170</v>
      </c>
      <c r="D135" s="25">
        <v>3046000</v>
      </c>
      <c r="E135" s="25">
        <v>1910000</v>
      </c>
      <c r="F135" s="25">
        <v>325363</v>
      </c>
    </row>
    <row r="136" spans="2:6" ht="25.5">
      <c r="B136" s="11" t="s">
        <v>174</v>
      </c>
      <c r="C136" s="23" t="s">
        <v>175</v>
      </c>
      <c r="D136" s="25"/>
      <c r="E136" s="25"/>
      <c r="F136" s="25">
        <v>-68581</v>
      </c>
    </row>
    <row r="137" spans="2:6" s="17" customFormat="1" ht="12.75">
      <c r="B137" s="10" t="s">
        <v>180</v>
      </c>
      <c r="C137" s="22" t="s">
        <v>181</v>
      </c>
      <c r="D137" s="24">
        <f>D138+D142</f>
        <v>2913000</v>
      </c>
      <c r="E137" s="24">
        <f>E138+E142</f>
        <v>786000</v>
      </c>
      <c r="F137" s="24">
        <f>F138+F142</f>
        <v>575049</v>
      </c>
    </row>
    <row r="138" spans="2:6" ht="12.75">
      <c r="B138" s="11" t="s">
        <v>326</v>
      </c>
      <c r="C138" s="23" t="s">
        <v>152</v>
      </c>
      <c r="D138" s="25">
        <f>D139+D140+D141</f>
        <v>2874000</v>
      </c>
      <c r="E138" s="25">
        <f>E139+E140+E141</f>
        <v>760000</v>
      </c>
      <c r="F138" s="25">
        <f>F139+F140+F141</f>
        <v>575049</v>
      </c>
    </row>
    <row r="139" spans="2:6" ht="12.75">
      <c r="B139" s="11" t="s">
        <v>153</v>
      </c>
      <c r="C139" s="23" t="s">
        <v>154</v>
      </c>
      <c r="D139" s="25">
        <v>650000</v>
      </c>
      <c r="E139" s="25">
        <v>423000</v>
      </c>
      <c r="F139" s="25">
        <v>388428</v>
      </c>
    </row>
    <row r="140" spans="2:6" ht="12.75">
      <c r="B140" s="11" t="s">
        <v>155</v>
      </c>
      <c r="C140" s="23" t="s">
        <v>156</v>
      </c>
      <c r="D140" s="25">
        <v>402000</v>
      </c>
      <c r="E140" s="25">
        <v>337000</v>
      </c>
      <c r="F140" s="25">
        <v>186621</v>
      </c>
    </row>
    <row r="141" spans="2:6" ht="12.75">
      <c r="B141" s="11" t="s">
        <v>161</v>
      </c>
      <c r="C141" s="23" t="s">
        <v>162</v>
      </c>
      <c r="D141" s="25">
        <v>1822000</v>
      </c>
      <c r="E141" s="25"/>
      <c r="F141" s="25"/>
    </row>
    <row r="142" spans="2:6" ht="12.75">
      <c r="B142" s="11" t="s">
        <v>325</v>
      </c>
      <c r="C142" s="23" t="s">
        <v>169</v>
      </c>
      <c r="D142" s="25">
        <f>D143</f>
        <v>39000</v>
      </c>
      <c r="E142" s="25">
        <f>E143</f>
        <v>26000</v>
      </c>
      <c r="F142" s="25">
        <f>F143</f>
        <v>0</v>
      </c>
    </row>
    <row r="143" spans="2:6" ht="12.75">
      <c r="B143" s="11" t="s">
        <v>327</v>
      </c>
      <c r="C143" s="23" t="s">
        <v>170</v>
      </c>
      <c r="D143" s="25">
        <v>39000</v>
      </c>
      <c r="E143" s="25">
        <v>26000</v>
      </c>
      <c r="F143" s="25"/>
    </row>
    <row r="144" spans="2:6" ht="13.5" customHeight="1">
      <c r="B144" s="10" t="s">
        <v>348</v>
      </c>
      <c r="C144" s="22" t="s">
        <v>350</v>
      </c>
      <c r="D144" s="24">
        <f>D145</f>
        <v>5300000</v>
      </c>
      <c r="E144" s="24">
        <f>E145</f>
        <v>3445000</v>
      </c>
      <c r="F144" s="24">
        <f>F145</f>
        <v>2505681</v>
      </c>
    </row>
    <row r="145" spans="2:6" ht="12.75">
      <c r="B145" s="11" t="s">
        <v>326</v>
      </c>
      <c r="C145" s="23" t="s">
        <v>351</v>
      </c>
      <c r="D145" s="25">
        <f>D146+D147</f>
        <v>5300000</v>
      </c>
      <c r="E145" s="25">
        <f>E146+E147</f>
        <v>3445000</v>
      </c>
      <c r="F145" s="25">
        <f>F146+F147</f>
        <v>2505681</v>
      </c>
    </row>
    <row r="146" spans="2:6" ht="12.75">
      <c r="B146" s="11" t="s">
        <v>155</v>
      </c>
      <c r="C146" s="23" t="s">
        <v>352</v>
      </c>
      <c r="D146" s="25">
        <v>100000</v>
      </c>
      <c r="E146" s="25">
        <v>65000</v>
      </c>
      <c r="F146" s="25">
        <v>31608</v>
      </c>
    </row>
    <row r="147" spans="2:6" ht="12.75">
      <c r="B147" s="11" t="s">
        <v>349</v>
      </c>
      <c r="C147" s="23" t="s">
        <v>353</v>
      </c>
      <c r="D147" s="25">
        <v>5200000</v>
      </c>
      <c r="E147" s="25">
        <v>3380000</v>
      </c>
      <c r="F147" s="25">
        <v>2474073</v>
      </c>
    </row>
    <row r="148" spans="2:6" s="17" customFormat="1" ht="12.75">
      <c r="B148" s="10" t="s">
        <v>182</v>
      </c>
      <c r="C148" s="22" t="s">
        <v>183</v>
      </c>
      <c r="D148" s="24">
        <f>D149+D152</f>
        <v>5846000</v>
      </c>
      <c r="E148" s="24">
        <f>E149+E152</f>
        <v>4323000</v>
      </c>
      <c r="F148" s="24">
        <f>F149+F152+F154</f>
        <v>3719779</v>
      </c>
    </row>
    <row r="149" spans="2:6" ht="12.75">
      <c r="B149" s="11" t="s">
        <v>262</v>
      </c>
      <c r="C149" s="23" t="s">
        <v>152</v>
      </c>
      <c r="D149" s="25">
        <f>D150+D151</f>
        <v>5489000</v>
      </c>
      <c r="E149" s="25">
        <f>E150+E151</f>
        <v>4090000</v>
      </c>
      <c r="F149" s="25">
        <f>F150+F151</f>
        <v>3691206</v>
      </c>
    </row>
    <row r="150" spans="2:6" ht="12.75">
      <c r="B150" s="11" t="s">
        <v>153</v>
      </c>
      <c r="C150" s="23" t="s">
        <v>154</v>
      </c>
      <c r="D150" s="25">
        <v>4459000</v>
      </c>
      <c r="E150" s="25">
        <v>3398000</v>
      </c>
      <c r="F150" s="25">
        <v>3014060</v>
      </c>
    </row>
    <row r="151" spans="2:6" ht="12.75">
      <c r="B151" s="11" t="s">
        <v>155</v>
      </c>
      <c r="C151" s="23" t="s">
        <v>156</v>
      </c>
      <c r="D151" s="25">
        <v>1030000</v>
      </c>
      <c r="E151" s="25">
        <v>692000</v>
      </c>
      <c r="F151" s="25">
        <v>677146</v>
      </c>
    </row>
    <row r="152" spans="2:6" ht="12.75">
      <c r="B152" s="11" t="s">
        <v>264</v>
      </c>
      <c r="C152" s="23" t="s">
        <v>169</v>
      </c>
      <c r="D152" s="25">
        <f>D153</f>
        <v>357000</v>
      </c>
      <c r="E152" s="25">
        <f>E153</f>
        <v>233000</v>
      </c>
      <c r="F152" s="25">
        <f>F153</f>
        <v>28588</v>
      </c>
    </row>
    <row r="153" spans="2:6" ht="12.75">
      <c r="B153" s="11" t="s">
        <v>328</v>
      </c>
      <c r="C153" s="23" t="s">
        <v>170</v>
      </c>
      <c r="D153" s="25">
        <v>357000</v>
      </c>
      <c r="E153" s="25">
        <v>233000</v>
      </c>
      <c r="F153" s="25">
        <v>28588</v>
      </c>
    </row>
    <row r="154" spans="2:6" ht="25.5">
      <c r="B154" s="11" t="s">
        <v>174</v>
      </c>
      <c r="C154" s="23" t="s">
        <v>175</v>
      </c>
      <c r="D154" s="25"/>
      <c r="E154" s="25"/>
      <c r="F154" s="25">
        <v>-15</v>
      </c>
    </row>
    <row r="155" spans="2:6" s="17" customFormat="1" ht="12.75">
      <c r="B155" s="10" t="s">
        <v>184</v>
      </c>
      <c r="C155" s="22" t="s">
        <v>185</v>
      </c>
      <c r="D155" s="24">
        <f>D156+D163+D165+D161</f>
        <v>101542000</v>
      </c>
      <c r="E155" s="24">
        <f>E156+E163+E165+E161</f>
        <v>60078000</v>
      </c>
      <c r="F155" s="24">
        <f>F156+F163+F165+F161</f>
        <v>54180490</v>
      </c>
    </row>
    <row r="156" spans="2:6" ht="12.75">
      <c r="B156" s="11" t="s">
        <v>329</v>
      </c>
      <c r="C156" s="23" t="s">
        <v>152</v>
      </c>
      <c r="D156" s="25">
        <f>D157+D158+D159+D160+D162</f>
        <v>94583000</v>
      </c>
      <c r="E156" s="25">
        <f>E157+E158+E159+E160+E162</f>
        <v>55049000</v>
      </c>
      <c r="F156" s="25">
        <f>F157+F158+F159+F160+F162</f>
        <v>51934619</v>
      </c>
    </row>
    <row r="157" spans="2:6" ht="12.75">
      <c r="B157" s="11" t="s">
        <v>153</v>
      </c>
      <c r="C157" s="23" t="s">
        <v>154</v>
      </c>
      <c r="D157" s="25">
        <v>79040000</v>
      </c>
      <c r="E157" s="25">
        <v>44644000</v>
      </c>
      <c r="F157" s="25">
        <v>44589246</v>
      </c>
    </row>
    <row r="158" spans="2:6" ht="12.75">
      <c r="B158" s="11" t="s">
        <v>155</v>
      </c>
      <c r="C158" s="23" t="s">
        <v>156</v>
      </c>
      <c r="D158" s="25">
        <v>11492000</v>
      </c>
      <c r="E158" s="25">
        <v>7215000</v>
      </c>
      <c r="F158" s="25">
        <v>7022659</v>
      </c>
    </row>
    <row r="159" spans="2:6" ht="25.5">
      <c r="B159" s="11" t="s">
        <v>266</v>
      </c>
      <c r="C159" s="23" t="s">
        <v>164</v>
      </c>
      <c r="D159" s="25">
        <v>4047000</v>
      </c>
      <c r="E159" s="25">
        <v>3188000</v>
      </c>
      <c r="F159" s="25">
        <v>322714</v>
      </c>
    </row>
    <row r="160" spans="2:6" ht="12.75" hidden="1">
      <c r="B160" s="11" t="s">
        <v>165</v>
      </c>
      <c r="C160" s="23" t="s">
        <v>166</v>
      </c>
      <c r="D160" s="25"/>
      <c r="E160" s="25"/>
      <c r="F160" s="25"/>
    </row>
    <row r="161" spans="2:6" ht="12.75">
      <c r="B161" s="11" t="s">
        <v>165</v>
      </c>
      <c r="C161" s="23" t="s">
        <v>382</v>
      </c>
      <c r="D161" s="25">
        <v>400000</v>
      </c>
      <c r="E161" s="25">
        <v>260000</v>
      </c>
      <c r="F161" s="25">
        <v>52720</v>
      </c>
    </row>
    <row r="162" spans="2:6" ht="12.75">
      <c r="B162" s="11" t="s">
        <v>167</v>
      </c>
      <c r="C162" s="23" t="s">
        <v>168</v>
      </c>
      <c r="D162" s="25">
        <v>4000</v>
      </c>
      <c r="E162" s="25">
        <v>2000</v>
      </c>
      <c r="F162" s="25"/>
    </row>
    <row r="163" spans="2:6" ht="12.75">
      <c r="B163" s="11" t="s">
        <v>267</v>
      </c>
      <c r="C163" s="23" t="s">
        <v>169</v>
      </c>
      <c r="D163" s="25">
        <f>D164</f>
        <v>6559000</v>
      </c>
      <c r="E163" s="25">
        <f>E164</f>
        <v>4769000</v>
      </c>
      <c r="F163" s="25">
        <f>F164</f>
        <v>2406610</v>
      </c>
    </row>
    <row r="164" spans="2:6" ht="12.75">
      <c r="B164" s="11" t="s">
        <v>330</v>
      </c>
      <c r="C164" s="23" t="s">
        <v>170</v>
      </c>
      <c r="D164" s="25">
        <v>6559000</v>
      </c>
      <c r="E164" s="25">
        <v>4769000</v>
      </c>
      <c r="F164" s="25">
        <v>2406610</v>
      </c>
    </row>
    <row r="165" spans="2:6" ht="25.5">
      <c r="B165" s="11" t="s">
        <v>174</v>
      </c>
      <c r="C165" s="23" t="s">
        <v>175</v>
      </c>
      <c r="D165" s="25"/>
      <c r="E165" s="25"/>
      <c r="F165" s="25">
        <v>-213459</v>
      </c>
    </row>
    <row r="166" spans="2:6" s="17" customFormat="1" ht="12.75">
      <c r="B166" s="10" t="s">
        <v>186</v>
      </c>
      <c r="C166" s="22" t="s">
        <v>187</v>
      </c>
      <c r="D166" s="24">
        <f>D167</f>
        <v>2484000</v>
      </c>
      <c r="E166" s="24">
        <f>E167</f>
        <v>1718000</v>
      </c>
      <c r="F166" s="24">
        <f>F167</f>
        <v>1257030</v>
      </c>
    </row>
    <row r="167" spans="2:6" ht="12.75">
      <c r="B167" s="11" t="s">
        <v>261</v>
      </c>
      <c r="C167" s="23" t="s">
        <v>152</v>
      </c>
      <c r="D167" s="25">
        <f>D168+D169+D170</f>
        <v>2484000</v>
      </c>
      <c r="E167" s="25">
        <f>E168+E169+E170</f>
        <v>1718000</v>
      </c>
      <c r="F167" s="25">
        <f>F168+F169+F170</f>
        <v>1257030</v>
      </c>
    </row>
    <row r="168" spans="2:6" ht="12.75">
      <c r="B168" s="11" t="s">
        <v>153</v>
      </c>
      <c r="C168" s="23" t="s">
        <v>154</v>
      </c>
      <c r="D168" s="25">
        <v>2189000</v>
      </c>
      <c r="E168" s="25">
        <v>1423000</v>
      </c>
      <c r="F168" s="25">
        <v>1148826</v>
      </c>
    </row>
    <row r="169" spans="2:6" ht="12.75">
      <c r="B169" s="11" t="s">
        <v>155</v>
      </c>
      <c r="C169" s="23" t="s">
        <v>156</v>
      </c>
      <c r="D169" s="25">
        <v>293000</v>
      </c>
      <c r="E169" s="25">
        <v>293000</v>
      </c>
      <c r="F169" s="25">
        <v>107261</v>
      </c>
    </row>
    <row r="170" spans="2:6" ht="12.75">
      <c r="B170" s="11" t="s">
        <v>165</v>
      </c>
      <c r="C170" s="23" t="s">
        <v>166</v>
      </c>
      <c r="D170" s="25">
        <v>2000</v>
      </c>
      <c r="E170" s="25">
        <v>2000</v>
      </c>
      <c r="F170" s="25">
        <v>943</v>
      </c>
    </row>
    <row r="171" spans="2:6" s="17" customFormat="1" ht="12.75">
      <c r="B171" s="10" t="s">
        <v>188</v>
      </c>
      <c r="C171" s="22" t="s">
        <v>189</v>
      </c>
      <c r="D171" s="24">
        <f>D172+D178+D180</f>
        <v>58462000</v>
      </c>
      <c r="E171" s="24">
        <f>E172+E178+E180</f>
        <v>39847000</v>
      </c>
      <c r="F171" s="24">
        <f>F172+F178+F180</f>
        <v>26739918</v>
      </c>
    </row>
    <row r="172" spans="2:6" ht="12.75">
      <c r="B172" s="11" t="s">
        <v>323</v>
      </c>
      <c r="C172" s="23" t="s">
        <v>152</v>
      </c>
      <c r="D172" s="25">
        <f>D173+D174+D176+D177+D175</f>
        <v>56314000</v>
      </c>
      <c r="E172" s="25">
        <f>E173+E174+E176+E177+E175</f>
        <v>38394000</v>
      </c>
      <c r="F172" s="25">
        <f>F173+F174+F176+F177+F175</f>
        <v>26935871</v>
      </c>
    </row>
    <row r="173" spans="2:6" ht="12.75">
      <c r="B173" s="11" t="s">
        <v>153</v>
      </c>
      <c r="C173" s="23" t="s">
        <v>154</v>
      </c>
      <c r="D173" s="25">
        <v>3181000</v>
      </c>
      <c r="E173" s="25">
        <v>2070000</v>
      </c>
      <c r="F173" s="25">
        <v>1887705</v>
      </c>
    </row>
    <row r="174" spans="2:6" ht="12.75">
      <c r="B174" s="11" t="s">
        <v>155</v>
      </c>
      <c r="C174" s="23" t="s">
        <v>156</v>
      </c>
      <c r="D174" s="25">
        <v>17440000</v>
      </c>
      <c r="E174" s="25">
        <v>11018000</v>
      </c>
      <c r="F174" s="25">
        <v>8899624</v>
      </c>
    </row>
    <row r="175" spans="2:6" ht="12.75">
      <c r="B175" s="11" t="s">
        <v>338</v>
      </c>
      <c r="C175" s="23" t="s">
        <v>163</v>
      </c>
      <c r="D175" s="25">
        <v>255000</v>
      </c>
      <c r="E175" s="25">
        <v>166000</v>
      </c>
      <c r="F175" s="25">
        <v>166000</v>
      </c>
    </row>
    <row r="176" spans="2:6" ht="25.5">
      <c r="B176" s="11" t="s">
        <v>334</v>
      </c>
      <c r="C176" s="23" t="s">
        <v>359</v>
      </c>
      <c r="D176" s="25">
        <v>14095000</v>
      </c>
      <c r="E176" s="25">
        <v>9162000</v>
      </c>
      <c r="F176" s="25">
        <v>3582014</v>
      </c>
    </row>
    <row r="177" spans="2:6" ht="12.75">
      <c r="B177" s="11" t="s">
        <v>167</v>
      </c>
      <c r="C177" s="23" t="s">
        <v>168</v>
      </c>
      <c r="D177" s="25">
        <v>21343000</v>
      </c>
      <c r="E177" s="25">
        <v>15978000</v>
      </c>
      <c r="F177" s="25">
        <v>12400528</v>
      </c>
    </row>
    <row r="178" spans="2:6" ht="12.75">
      <c r="B178" s="11" t="s">
        <v>331</v>
      </c>
      <c r="C178" s="23" t="s">
        <v>169</v>
      </c>
      <c r="D178" s="25">
        <f>D179</f>
        <v>2148000</v>
      </c>
      <c r="E178" s="25">
        <f>E179</f>
        <v>1453000</v>
      </c>
      <c r="F178" s="25">
        <f>F179</f>
        <v>118710</v>
      </c>
    </row>
    <row r="179" spans="2:6" ht="12.75">
      <c r="B179" s="11" t="s">
        <v>263</v>
      </c>
      <c r="C179" s="23" t="s">
        <v>170</v>
      </c>
      <c r="D179" s="25">
        <v>2148000</v>
      </c>
      <c r="E179" s="25">
        <v>1453000</v>
      </c>
      <c r="F179" s="25">
        <v>118710</v>
      </c>
    </row>
    <row r="180" spans="2:6" ht="25.5">
      <c r="B180" s="11" t="s">
        <v>174</v>
      </c>
      <c r="C180" s="23" t="s">
        <v>175</v>
      </c>
      <c r="D180" s="25"/>
      <c r="E180" s="25"/>
      <c r="F180" s="25">
        <v>-314663</v>
      </c>
    </row>
    <row r="181" spans="2:6" s="17" customFormat="1" ht="12.75">
      <c r="B181" s="10" t="s">
        <v>190</v>
      </c>
      <c r="C181" s="22" t="s">
        <v>191</v>
      </c>
      <c r="D181" s="24">
        <f>D182+D190</f>
        <v>22319000</v>
      </c>
      <c r="E181" s="24">
        <f>E182+E190</f>
        <v>14311000</v>
      </c>
      <c r="F181" s="24">
        <f>F182+F190+F192</f>
        <v>8563129</v>
      </c>
    </row>
    <row r="182" spans="2:6" ht="12.75">
      <c r="B182" s="11" t="s">
        <v>332</v>
      </c>
      <c r="C182" s="23" t="s">
        <v>152</v>
      </c>
      <c r="D182" s="25">
        <f>D183+D184+D186+D187+D189+D188+D185</f>
        <v>21620000</v>
      </c>
      <c r="E182" s="25">
        <f>E183+E184+E186+E187+E189+E188+E185</f>
        <v>13858000</v>
      </c>
      <c r="F182" s="25">
        <f>F183+F184+F186+F187+F189+F188+F185</f>
        <v>8563481</v>
      </c>
    </row>
    <row r="183" spans="2:6" ht="12.75">
      <c r="B183" s="11" t="s">
        <v>153</v>
      </c>
      <c r="C183" s="23" t="s">
        <v>154</v>
      </c>
      <c r="D183" s="25">
        <v>6641000</v>
      </c>
      <c r="E183" s="25">
        <v>4249000</v>
      </c>
      <c r="F183" s="25">
        <v>3448143</v>
      </c>
    </row>
    <row r="184" spans="2:6" ht="12.75">
      <c r="B184" s="11" t="s">
        <v>155</v>
      </c>
      <c r="C184" s="23" t="s">
        <v>156</v>
      </c>
      <c r="D184" s="25">
        <v>3212000</v>
      </c>
      <c r="E184" s="25">
        <v>2623000</v>
      </c>
      <c r="F184" s="25">
        <v>1436623</v>
      </c>
    </row>
    <row r="185" spans="2:6" ht="12.75">
      <c r="B185" s="11" t="s">
        <v>369</v>
      </c>
      <c r="C185" s="23" t="s">
        <v>368</v>
      </c>
      <c r="D185" s="25">
        <v>300000</v>
      </c>
      <c r="E185" s="25">
        <v>195000</v>
      </c>
      <c r="F185" s="25">
        <v>105651</v>
      </c>
    </row>
    <row r="186" spans="2:6" ht="12.75">
      <c r="B186" s="11" t="s">
        <v>333</v>
      </c>
      <c r="C186" s="23" t="s">
        <v>163</v>
      </c>
      <c r="D186" s="25">
        <v>763000</v>
      </c>
      <c r="E186" s="25">
        <v>656000</v>
      </c>
      <c r="F186" s="25">
        <v>279330</v>
      </c>
    </row>
    <row r="187" spans="2:6" ht="25.5" hidden="1">
      <c r="B187" s="11" t="s">
        <v>334</v>
      </c>
      <c r="C187" s="23" t="s">
        <v>164</v>
      </c>
      <c r="D187" s="25"/>
      <c r="E187" s="25"/>
      <c r="F187" s="25"/>
    </row>
    <row r="188" spans="2:6" ht="25.5">
      <c r="B188" s="11" t="s">
        <v>334</v>
      </c>
      <c r="C188" s="23" t="s">
        <v>359</v>
      </c>
      <c r="D188" s="25"/>
      <c r="E188" s="25"/>
      <c r="F188" s="25"/>
    </row>
    <row r="189" spans="2:6" ht="12.75">
      <c r="B189" s="11" t="s">
        <v>165</v>
      </c>
      <c r="C189" s="23" t="s">
        <v>166</v>
      </c>
      <c r="D189" s="25">
        <v>10704000</v>
      </c>
      <c r="E189" s="25">
        <v>6135000</v>
      </c>
      <c r="F189" s="25">
        <v>3293734</v>
      </c>
    </row>
    <row r="190" spans="2:6" ht="12.75" hidden="1">
      <c r="B190" s="11" t="s">
        <v>335</v>
      </c>
      <c r="C190" s="23" t="s">
        <v>169</v>
      </c>
      <c r="D190" s="25">
        <f>D191</f>
        <v>699000</v>
      </c>
      <c r="E190" s="25">
        <f>E191</f>
        <v>453000</v>
      </c>
      <c r="F190" s="25"/>
    </row>
    <row r="191" spans="2:6" ht="12.75">
      <c r="B191" s="11" t="s">
        <v>336</v>
      </c>
      <c r="C191" s="23" t="s">
        <v>170</v>
      </c>
      <c r="D191" s="25">
        <v>699000</v>
      </c>
      <c r="E191" s="25">
        <v>453000</v>
      </c>
      <c r="F191" s="25"/>
    </row>
    <row r="192" spans="2:6" ht="25.5">
      <c r="B192" s="11" t="s">
        <v>174</v>
      </c>
      <c r="C192" s="23" t="s">
        <v>175</v>
      </c>
      <c r="D192" s="25"/>
      <c r="E192" s="25"/>
      <c r="F192" s="25">
        <v>-352</v>
      </c>
    </row>
    <row r="193" spans="2:6" s="17" customFormat="1" ht="12.75">
      <c r="B193" s="10" t="s">
        <v>192</v>
      </c>
      <c r="C193" s="22" t="s">
        <v>193</v>
      </c>
      <c r="D193" s="24">
        <f>D194+D199+D201</f>
        <v>111736000</v>
      </c>
      <c r="E193" s="24">
        <f>E194+E199+E201</f>
        <v>75233000</v>
      </c>
      <c r="F193" s="24">
        <f>F194+F199+F201</f>
        <v>27580346</v>
      </c>
    </row>
    <row r="194" spans="2:6" ht="12.75">
      <c r="B194" s="11" t="s">
        <v>337</v>
      </c>
      <c r="C194" s="23" t="s">
        <v>152</v>
      </c>
      <c r="D194" s="25">
        <f>D195+D196+D197+D198</f>
        <v>87733000</v>
      </c>
      <c r="E194" s="25">
        <f>E195+E196+E197+E198</f>
        <v>58004000</v>
      </c>
      <c r="F194" s="25">
        <f>F195+F196+F197+F198</f>
        <v>18541411</v>
      </c>
    </row>
    <row r="195" spans="2:6" ht="12.75">
      <c r="B195" s="11" t="s">
        <v>153</v>
      </c>
      <c r="C195" s="23" t="s">
        <v>154</v>
      </c>
      <c r="D195" s="25">
        <v>3050000</v>
      </c>
      <c r="E195" s="25">
        <v>2188000</v>
      </c>
      <c r="F195" s="25">
        <v>2020274</v>
      </c>
    </row>
    <row r="196" spans="2:6" ht="12.75">
      <c r="B196" s="11" t="s">
        <v>155</v>
      </c>
      <c r="C196" s="23" t="s">
        <v>156</v>
      </c>
      <c r="D196" s="25">
        <v>33487000</v>
      </c>
      <c r="E196" s="25">
        <v>22538000</v>
      </c>
      <c r="F196" s="25">
        <v>16038495</v>
      </c>
    </row>
    <row r="197" spans="2:6" ht="12.75">
      <c r="B197" s="11" t="s">
        <v>338</v>
      </c>
      <c r="C197" s="23" t="s">
        <v>163</v>
      </c>
      <c r="D197" s="25">
        <v>1500000</v>
      </c>
      <c r="E197" s="25">
        <v>975000</v>
      </c>
      <c r="F197" s="25"/>
    </row>
    <row r="198" spans="2:6" ht="25.5">
      <c r="B198" s="11" t="s">
        <v>339</v>
      </c>
      <c r="C198" s="23" t="s">
        <v>164</v>
      </c>
      <c r="D198" s="25">
        <v>49696000</v>
      </c>
      <c r="E198" s="25">
        <v>32303000</v>
      </c>
      <c r="F198" s="25">
        <v>482642</v>
      </c>
    </row>
    <row r="199" spans="2:6" ht="12.75">
      <c r="B199" s="11" t="s">
        <v>340</v>
      </c>
      <c r="C199" s="23" t="s">
        <v>169</v>
      </c>
      <c r="D199" s="25">
        <f>D200</f>
        <v>24003000</v>
      </c>
      <c r="E199" s="25">
        <f>E200</f>
        <v>17229000</v>
      </c>
      <c r="F199" s="25">
        <f>F200</f>
        <v>9459196</v>
      </c>
    </row>
    <row r="200" spans="2:6" ht="12.75">
      <c r="B200" s="11" t="s">
        <v>330</v>
      </c>
      <c r="C200" s="23" t="s">
        <v>170</v>
      </c>
      <c r="D200" s="25">
        <v>24003000</v>
      </c>
      <c r="E200" s="25">
        <v>17229000</v>
      </c>
      <c r="F200" s="25">
        <v>9459196</v>
      </c>
    </row>
    <row r="201" spans="2:6" ht="25.5">
      <c r="B201" s="11" t="s">
        <v>174</v>
      </c>
      <c r="C201" s="23" t="s">
        <v>175</v>
      </c>
      <c r="D201" s="25"/>
      <c r="E201" s="25"/>
      <c r="F201" s="25">
        <v>-420261</v>
      </c>
    </row>
    <row r="202" spans="2:6" s="17" customFormat="1" ht="12.75">
      <c r="B202" s="10" t="s">
        <v>194</v>
      </c>
      <c r="C202" s="22" t="s">
        <v>195</v>
      </c>
      <c r="D202" s="24">
        <f>D203+D206</f>
        <v>123683000</v>
      </c>
      <c r="E202" s="24">
        <f>E203+E206</f>
        <v>80483000</v>
      </c>
      <c r="F202" s="24">
        <f>F203+F206</f>
        <v>6220780</v>
      </c>
    </row>
    <row r="203" spans="2:6" ht="12.75">
      <c r="B203" s="11" t="s">
        <v>318</v>
      </c>
      <c r="C203" s="23" t="s">
        <v>152</v>
      </c>
      <c r="D203" s="25">
        <f>D204+D205</f>
        <v>123425000</v>
      </c>
      <c r="E203" s="25">
        <f>E204+E205</f>
        <v>80225000</v>
      </c>
      <c r="F203" s="25">
        <f>F204+F205</f>
        <v>6206933</v>
      </c>
    </row>
    <row r="204" spans="2:6" ht="12.75">
      <c r="B204" s="11" t="s">
        <v>155</v>
      </c>
      <c r="C204" s="23" t="s">
        <v>156</v>
      </c>
      <c r="D204" s="25">
        <v>16484000</v>
      </c>
      <c r="E204" s="25">
        <v>10714000</v>
      </c>
      <c r="F204" s="25">
        <v>5973360</v>
      </c>
    </row>
    <row r="205" spans="2:6" ht="25.5">
      <c r="B205" s="11" t="s">
        <v>341</v>
      </c>
      <c r="C205" s="23" t="s">
        <v>164</v>
      </c>
      <c r="D205" s="25">
        <v>106941000</v>
      </c>
      <c r="E205" s="25">
        <v>69511000</v>
      </c>
      <c r="F205" s="25">
        <v>233573</v>
      </c>
    </row>
    <row r="206" spans="2:6" ht="12.75">
      <c r="B206" s="11" t="s">
        <v>282</v>
      </c>
      <c r="C206" s="23" t="s">
        <v>169</v>
      </c>
      <c r="D206" s="25">
        <f>D207</f>
        <v>258000</v>
      </c>
      <c r="E206" s="25">
        <f>E207</f>
        <v>258000</v>
      </c>
      <c r="F206" s="25">
        <f>F207</f>
        <v>13847</v>
      </c>
    </row>
    <row r="207" spans="2:6" ht="12.75">
      <c r="B207" s="11" t="s">
        <v>342</v>
      </c>
      <c r="C207" s="23" t="s">
        <v>170</v>
      </c>
      <c r="D207" s="25">
        <v>258000</v>
      </c>
      <c r="E207" s="25">
        <v>258000</v>
      </c>
      <c r="F207" s="25">
        <v>13847</v>
      </c>
    </row>
    <row r="208" spans="2:6" s="17" customFormat="1" ht="25.5">
      <c r="B208" s="10" t="s">
        <v>196</v>
      </c>
      <c r="C208" s="22" t="s">
        <v>197</v>
      </c>
      <c r="D208" s="24">
        <f>D209+D213+D215</f>
        <v>859000</v>
      </c>
      <c r="E208" s="24">
        <f>E209+E213+E215</f>
        <v>817000</v>
      </c>
      <c r="F208" s="24">
        <f>F209+F213</f>
        <v>715268</v>
      </c>
    </row>
    <row r="209" spans="2:6" ht="12.75">
      <c r="B209" s="11" t="s">
        <v>265</v>
      </c>
      <c r="C209" s="23" t="s">
        <v>152</v>
      </c>
      <c r="D209" s="25">
        <f>D210+D211+D212</f>
        <v>774000</v>
      </c>
      <c r="E209" s="25">
        <f>E210+E211+E212</f>
        <v>732000</v>
      </c>
      <c r="F209" s="25">
        <f>F210+F211+F212</f>
        <v>715268</v>
      </c>
    </row>
    <row r="210" spans="2:6" ht="12.75">
      <c r="B210" s="11" t="s">
        <v>155</v>
      </c>
      <c r="C210" s="23" t="s">
        <v>156</v>
      </c>
      <c r="D210" s="25">
        <v>622000</v>
      </c>
      <c r="E210" s="25">
        <v>580000</v>
      </c>
      <c r="F210" s="25">
        <v>568017</v>
      </c>
    </row>
    <row r="211" spans="2:6" ht="12.75">
      <c r="B211" s="11" t="s">
        <v>343</v>
      </c>
      <c r="C211" s="23" t="s">
        <v>163</v>
      </c>
      <c r="D211" s="25"/>
      <c r="E211" s="25"/>
      <c r="F211" s="25"/>
    </row>
    <row r="212" spans="2:6" ht="25.5">
      <c r="B212" s="11" t="s">
        <v>334</v>
      </c>
      <c r="C212" s="23" t="s">
        <v>164</v>
      </c>
      <c r="D212" s="25">
        <v>152000</v>
      </c>
      <c r="E212" s="25">
        <v>152000</v>
      </c>
      <c r="F212" s="25">
        <v>147251</v>
      </c>
    </row>
    <row r="213" spans="2:6" ht="12.75">
      <c r="B213" s="11" t="s">
        <v>342</v>
      </c>
      <c r="C213" s="23" t="s">
        <v>404</v>
      </c>
      <c r="D213" s="25"/>
      <c r="E213" s="25"/>
      <c r="F213" s="25"/>
    </row>
    <row r="214" spans="2:6" ht="12.75" hidden="1">
      <c r="B214" s="11" t="s">
        <v>402</v>
      </c>
      <c r="C214" s="23" t="s">
        <v>170</v>
      </c>
      <c r="D214" s="25"/>
      <c r="E214" s="25"/>
      <c r="F214" s="25"/>
    </row>
    <row r="215" spans="2:6" ht="12.75">
      <c r="B215" s="11" t="s">
        <v>403</v>
      </c>
      <c r="C215" s="23" t="s">
        <v>372</v>
      </c>
      <c r="D215" s="25">
        <v>85000</v>
      </c>
      <c r="E215" s="25">
        <v>85000</v>
      </c>
      <c r="F215" s="25"/>
    </row>
    <row r="216" spans="2:6" s="17" customFormat="1" ht="12.75">
      <c r="B216" s="10" t="s">
        <v>198</v>
      </c>
      <c r="C216" s="22" t="s">
        <v>199</v>
      </c>
      <c r="D216" s="24">
        <f>D217+D220</f>
        <v>0</v>
      </c>
      <c r="E216" s="24">
        <f>E217+E220</f>
        <v>0</v>
      </c>
      <c r="F216" s="24">
        <f>F217+F220</f>
        <v>0</v>
      </c>
    </row>
    <row r="217" spans="2:6" ht="12.75">
      <c r="B217" s="11" t="s">
        <v>344</v>
      </c>
      <c r="C217" s="23" t="s">
        <v>152</v>
      </c>
      <c r="D217" s="25">
        <f>D219+D218</f>
        <v>0</v>
      </c>
      <c r="E217" s="25">
        <f>E219+E218</f>
        <v>0</v>
      </c>
      <c r="F217" s="25">
        <f>F219+F218</f>
        <v>0</v>
      </c>
    </row>
    <row r="218" spans="2:6" ht="12.75">
      <c r="B218" s="11" t="s">
        <v>155</v>
      </c>
      <c r="C218" s="23" t="s">
        <v>156</v>
      </c>
      <c r="D218" s="25"/>
      <c r="E218" s="25"/>
      <c r="F218" s="25"/>
    </row>
    <row r="219" spans="2:6" ht="12.75">
      <c r="B219" s="11" t="s">
        <v>159</v>
      </c>
      <c r="C219" s="23" t="s">
        <v>160</v>
      </c>
      <c r="D219" s="25"/>
      <c r="E219" s="25"/>
      <c r="F219" s="25"/>
    </row>
    <row r="220" spans="2:6" ht="12.75" hidden="1">
      <c r="B220" s="11" t="s">
        <v>340</v>
      </c>
      <c r="C220" s="23" t="s">
        <v>169</v>
      </c>
      <c r="D220" s="25"/>
      <c r="E220" s="25"/>
      <c r="F220" s="25">
        <f>F221</f>
        <v>0</v>
      </c>
    </row>
    <row r="221" spans="2:6" ht="12.75">
      <c r="B221" s="11" t="s">
        <v>345</v>
      </c>
      <c r="C221" s="23" t="s">
        <v>170</v>
      </c>
      <c r="D221" s="25">
        <v>0</v>
      </c>
      <c r="E221" s="25">
        <v>0</v>
      </c>
      <c r="F221" s="25">
        <v>0</v>
      </c>
    </row>
    <row r="222" spans="2:6" s="17" customFormat="1" ht="12.75">
      <c r="B222" s="10" t="s">
        <v>200</v>
      </c>
      <c r="C222" s="22" t="s">
        <v>201</v>
      </c>
      <c r="D222" s="24">
        <f>D223+D228+D230+D232</f>
        <v>109918000</v>
      </c>
      <c r="E222" s="24">
        <f>E223+E228+E230+E232</f>
        <v>71965000</v>
      </c>
      <c r="F222" s="24">
        <f>F223+F228+F230+F232</f>
        <v>30115713</v>
      </c>
    </row>
    <row r="223" spans="2:6" ht="12.75">
      <c r="B223" s="11" t="s">
        <v>265</v>
      </c>
      <c r="C223" s="23" t="s">
        <v>152</v>
      </c>
      <c r="D223" s="25">
        <f>D224+D225+D226+D227</f>
        <v>78335000</v>
      </c>
      <c r="E223" s="25">
        <f>E224+E225+E226+E227</f>
        <v>51236000</v>
      </c>
      <c r="F223" s="25">
        <f>F224+F225+F227</f>
        <v>19422296</v>
      </c>
    </row>
    <row r="224" spans="2:6" ht="12.75">
      <c r="B224" s="11" t="s">
        <v>155</v>
      </c>
      <c r="C224" s="23" t="s">
        <v>156</v>
      </c>
      <c r="D224" s="25">
        <v>17495000</v>
      </c>
      <c r="E224" s="25">
        <v>11494000</v>
      </c>
      <c r="F224" s="25">
        <v>8553578</v>
      </c>
    </row>
    <row r="225" spans="2:6" ht="12.75">
      <c r="B225" s="11" t="s">
        <v>159</v>
      </c>
      <c r="C225" s="23" t="s">
        <v>160</v>
      </c>
      <c r="D225" s="25">
        <v>15201000</v>
      </c>
      <c r="E225" s="25">
        <v>11881000</v>
      </c>
      <c r="F225" s="25">
        <v>10681797</v>
      </c>
    </row>
    <row r="226" spans="2:6" ht="12.75">
      <c r="B226" s="11" t="s">
        <v>338</v>
      </c>
      <c r="C226" s="23" t="s">
        <v>163</v>
      </c>
      <c r="D226" s="25"/>
      <c r="E226" s="25"/>
      <c r="F226" s="25"/>
    </row>
    <row r="227" spans="2:6" ht="25.5">
      <c r="B227" s="11" t="s">
        <v>346</v>
      </c>
      <c r="C227" s="23" t="s">
        <v>164</v>
      </c>
      <c r="D227" s="25">
        <v>45639000</v>
      </c>
      <c r="E227" s="25">
        <v>27861000</v>
      </c>
      <c r="F227" s="25">
        <v>186921</v>
      </c>
    </row>
    <row r="228" spans="2:6" ht="12.75">
      <c r="B228" s="11" t="s">
        <v>282</v>
      </c>
      <c r="C228" s="23" t="s">
        <v>169</v>
      </c>
      <c r="D228" s="25">
        <f>D229</f>
        <v>14860000</v>
      </c>
      <c r="E228" s="25">
        <f>E229</f>
        <v>9859000</v>
      </c>
      <c r="F228" s="25">
        <f>F229</f>
        <v>1967960</v>
      </c>
    </row>
    <row r="229" spans="2:6" ht="12.75">
      <c r="B229" s="11" t="s">
        <v>322</v>
      </c>
      <c r="C229" s="23" t="s">
        <v>170</v>
      </c>
      <c r="D229" s="25">
        <v>14860000</v>
      </c>
      <c r="E229" s="25">
        <v>9859000</v>
      </c>
      <c r="F229" s="25">
        <v>1967960</v>
      </c>
    </row>
    <row r="230" spans="2:6" ht="12.75">
      <c r="B230" s="11" t="s">
        <v>347</v>
      </c>
      <c r="C230" s="23" t="s">
        <v>171</v>
      </c>
      <c r="D230" s="25">
        <f>D231</f>
        <v>16723000</v>
      </c>
      <c r="E230" s="25">
        <f>E231</f>
        <v>10870000</v>
      </c>
      <c r="F230" s="25">
        <f>F231</f>
        <v>8744281</v>
      </c>
    </row>
    <row r="231" spans="2:6" ht="12.75">
      <c r="B231" s="11" t="s">
        <v>172</v>
      </c>
      <c r="C231" s="23" t="s">
        <v>173</v>
      </c>
      <c r="D231" s="25">
        <v>16723000</v>
      </c>
      <c r="E231" s="25">
        <v>10870000</v>
      </c>
      <c r="F231" s="25">
        <v>8744281</v>
      </c>
    </row>
    <row r="232" spans="2:6" ht="25.5">
      <c r="B232" s="11" t="s">
        <v>174</v>
      </c>
      <c r="C232" s="23" t="s">
        <v>175</v>
      </c>
      <c r="D232" s="25"/>
      <c r="E232" s="25"/>
      <c r="F232" s="25">
        <v>-18824</v>
      </c>
    </row>
    <row r="233" spans="2:6" ht="12.75">
      <c r="B233" s="19" t="s">
        <v>354</v>
      </c>
      <c r="C233" s="26" t="s">
        <v>355</v>
      </c>
      <c r="D233" s="24">
        <f>D13-D113</f>
        <v>0</v>
      </c>
      <c r="E233" s="24">
        <f>E13-E113</f>
        <v>0</v>
      </c>
      <c r="F233" s="24">
        <f>F13-F113</f>
        <v>2457545</v>
      </c>
    </row>
    <row r="236" spans="2:6" ht="12.75">
      <c r="B236" s="49" t="s">
        <v>394</v>
      </c>
      <c r="C236" s="50"/>
      <c r="D236" s="52">
        <v>289694000</v>
      </c>
      <c r="E236" s="52">
        <v>186539000</v>
      </c>
      <c r="F236" s="52">
        <v>154195120</v>
      </c>
    </row>
    <row r="237" spans="2:6" ht="12.75">
      <c r="B237" s="49" t="s">
        <v>395</v>
      </c>
      <c r="C237" s="51"/>
      <c r="D237" s="52">
        <v>289694000</v>
      </c>
      <c r="E237" s="52">
        <v>186539000</v>
      </c>
      <c r="F237" s="52">
        <v>153859625</v>
      </c>
    </row>
    <row r="238" spans="2:6" ht="12.75">
      <c r="B238" s="19" t="s">
        <v>396</v>
      </c>
      <c r="C238" s="37"/>
      <c r="D238" s="53">
        <f>D236:E236-D237:E237</f>
        <v>0</v>
      </c>
      <c r="E238" s="53">
        <f>E236:F236-E237</f>
        <v>0</v>
      </c>
      <c r="F238" s="53">
        <f>F236:G236-F237</f>
        <v>335495</v>
      </c>
    </row>
    <row r="239" spans="2:6" ht="12.75">
      <c r="B239" s="49" t="s">
        <v>399</v>
      </c>
      <c r="C239" s="51"/>
      <c r="D239" s="52">
        <v>274124000</v>
      </c>
      <c r="E239" s="52">
        <v>179427000</v>
      </c>
      <c r="F239" s="52">
        <v>21243842</v>
      </c>
    </row>
    <row r="240" spans="2:6" ht="12.75">
      <c r="B240" s="49" t="s">
        <v>397</v>
      </c>
      <c r="C240" s="51"/>
      <c r="D240" s="52">
        <v>274124000</v>
      </c>
      <c r="E240" s="52">
        <v>179427000</v>
      </c>
      <c r="F240" s="52">
        <v>19121792</v>
      </c>
    </row>
    <row r="241" spans="2:6" ht="12.75">
      <c r="B241" s="19" t="s">
        <v>398</v>
      </c>
      <c r="C241" s="50"/>
      <c r="D241" s="53">
        <f>D239:E239-D240:E240</f>
        <v>0</v>
      </c>
      <c r="E241" s="53">
        <v>0</v>
      </c>
      <c r="F241" s="53">
        <f>F239-F240</f>
        <v>2122050</v>
      </c>
    </row>
    <row r="242" spans="2:6" ht="12.75">
      <c r="B242" s="19" t="s">
        <v>400</v>
      </c>
      <c r="C242" s="37"/>
      <c r="D242" s="53">
        <v>0</v>
      </c>
      <c r="E242" s="53">
        <v>0</v>
      </c>
      <c r="F242" s="53">
        <f>F238:G238+F241:G241</f>
        <v>2457545</v>
      </c>
    </row>
  </sheetData>
  <sheetProtection/>
  <mergeCells count="8">
    <mergeCell ref="B112:F112"/>
    <mergeCell ref="B5:F5"/>
    <mergeCell ref="B6:F6"/>
    <mergeCell ref="B10:B11"/>
    <mergeCell ref="C10:C11"/>
    <mergeCell ref="D10:D11"/>
    <mergeCell ref="E10:E11"/>
    <mergeCell ref="F10:F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3"/>
  <sheetViews>
    <sheetView tabSelected="1" view="pageLayout" workbookViewId="0" topLeftCell="A53">
      <selection activeCell="E83" sqref="E83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16384" width="9.140625" style="1" customWidth="1"/>
  </cols>
  <sheetData>
    <row r="1" spans="2:6" ht="15.75">
      <c r="B1" s="4" t="s">
        <v>255</v>
      </c>
      <c r="F1" s="27" t="s">
        <v>258</v>
      </c>
    </row>
    <row r="2" ht="15.75">
      <c r="B2" s="4" t="s">
        <v>256</v>
      </c>
    </row>
    <row r="3" ht="15.75">
      <c r="B3" s="4" t="s">
        <v>257</v>
      </c>
    </row>
    <row r="6" spans="2:6" ht="33.75" customHeight="1">
      <c r="B6" s="56" t="s">
        <v>362</v>
      </c>
      <c r="C6" s="56"/>
      <c r="D6" s="56"/>
      <c r="E6" s="56"/>
      <c r="F6" s="56"/>
    </row>
    <row r="7" spans="2:6" ht="15">
      <c r="B7" s="57">
        <v>42185</v>
      </c>
      <c r="C7" s="58"/>
      <c r="D7" s="58"/>
      <c r="E7" s="58"/>
      <c r="F7" s="58"/>
    </row>
    <row r="9" ht="12.75">
      <c r="F9" s="28" t="s">
        <v>259</v>
      </c>
    </row>
    <row r="10" spans="2:6" ht="25.5" customHeight="1">
      <c r="B10" s="59" t="s">
        <v>260</v>
      </c>
      <c r="C10" s="60" t="s">
        <v>254</v>
      </c>
      <c r="D10" s="61" t="s">
        <v>379</v>
      </c>
      <c r="E10" s="62" t="s">
        <v>381</v>
      </c>
      <c r="F10" s="64" t="s">
        <v>405</v>
      </c>
    </row>
    <row r="11" spans="2:6" ht="12.75">
      <c r="B11" s="59"/>
      <c r="C11" s="60"/>
      <c r="D11" s="61"/>
      <c r="E11" s="63"/>
      <c r="F11" s="65"/>
    </row>
    <row r="12" spans="2:6" ht="12.75">
      <c r="B12" s="5"/>
      <c r="C12" s="6"/>
      <c r="D12" s="7">
        <v>1</v>
      </c>
      <c r="E12" s="8">
        <v>2</v>
      </c>
      <c r="F12" s="9">
        <v>3</v>
      </c>
    </row>
    <row r="13" spans="2:6" s="14" customFormat="1" ht="14.25">
      <c r="B13" s="47" t="s">
        <v>393</v>
      </c>
      <c r="C13" s="39" t="s">
        <v>202</v>
      </c>
      <c r="D13" s="48">
        <f>D16+D21+D29+D31+D33+D39+D44+D46</f>
        <v>20568000</v>
      </c>
      <c r="E13" s="48">
        <f>E16+E21+E29+E31+E33+E39+E44+E46</f>
        <v>10818000</v>
      </c>
      <c r="F13" s="48">
        <f>F16+F21+F29+F31+F33+F39+F44+F46+F41+F42</f>
        <v>7818427</v>
      </c>
    </row>
    <row r="14" spans="2:6" s="14" customFormat="1" ht="13.5">
      <c r="B14" s="15" t="s">
        <v>203</v>
      </c>
      <c r="C14" s="12" t="s">
        <v>204</v>
      </c>
      <c r="D14" s="40">
        <f>D16+D21+D31+D33+D39+D29</f>
        <v>20018000</v>
      </c>
      <c r="E14" s="40">
        <f>E16+E21+E31+E33+E39+E29</f>
        <v>10472000</v>
      </c>
      <c r="F14" s="40">
        <f>F16+F21+F31+F33+F39+F29</f>
        <v>7292080</v>
      </c>
    </row>
    <row r="15" spans="2:6" s="14" customFormat="1" ht="13.5">
      <c r="B15" s="15" t="s">
        <v>269</v>
      </c>
      <c r="C15" s="12" t="s">
        <v>205</v>
      </c>
      <c r="D15" s="40">
        <f>D16</f>
        <v>1600000</v>
      </c>
      <c r="E15" s="40">
        <f>E16</f>
        <v>900000</v>
      </c>
      <c r="F15" s="40">
        <f>F16</f>
        <v>699622</v>
      </c>
    </row>
    <row r="16" spans="2:6" s="14" customFormat="1" ht="13.5">
      <c r="B16" s="15" t="s">
        <v>270</v>
      </c>
      <c r="C16" s="12" t="s">
        <v>206</v>
      </c>
      <c r="D16" s="40">
        <f>D17+D18+D19</f>
        <v>1600000</v>
      </c>
      <c r="E16" s="40">
        <f>E17+E18+E19</f>
        <v>900000</v>
      </c>
      <c r="F16" s="40">
        <f>F17+F18+F19</f>
        <v>699622</v>
      </c>
    </row>
    <row r="17" spans="2:6" s="14" customFormat="1" ht="25.5">
      <c r="B17" s="16" t="s">
        <v>363</v>
      </c>
      <c r="C17" s="13" t="s">
        <v>364</v>
      </c>
      <c r="D17" s="41"/>
      <c r="E17" s="41"/>
      <c r="F17" s="41"/>
    </row>
    <row r="18" spans="2:6" ht="12.75">
      <c r="B18" s="16" t="s">
        <v>207</v>
      </c>
      <c r="C18" s="13" t="s">
        <v>208</v>
      </c>
      <c r="D18" s="41">
        <v>1200000</v>
      </c>
      <c r="E18" s="41">
        <v>700000</v>
      </c>
      <c r="F18" s="41">
        <v>589884</v>
      </c>
    </row>
    <row r="19" spans="2:6" ht="12.75">
      <c r="B19" s="16" t="s">
        <v>209</v>
      </c>
      <c r="C19" s="13" t="s">
        <v>210</v>
      </c>
      <c r="D19" s="41">
        <v>400000</v>
      </c>
      <c r="E19" s="41">
        <v>200000</v>
      </c>
      <c r="F19" s="41">
        <v>109738</v>
      </c>
    </row>
    <row r="20" spans="2:6" ht="12.75" customHeight="1">
      <c r="B20" s="16" t="s">
        <v>271</v>
      </c>
      <c r="C20" s="13" t="s">
        <v>211</v>
      </c>
      <c r="D20" s="41"/>
      <c r="E20" s="41"/>
      <c r="F20" s="41"/>
    </row>
    <row r="21" spans="2:6" s="14" customFormat="1" ht="12.75" customHeight="1">
      <c r="B21" s="15" t="s">
        <v>272</v>
      </c>
      <c r="C21" s="12" t="s">
        <v>212</v>
      </c>
      <c r="D21" s="40">
        <f>SUM(D22:D28)</f>
        <v>17587000</v>
      </c>
      <c r="E21" s="40">
        <f>SUM(E22:E28)</f>
        <v>9053000</v>
      </c>
      <c r="F21" s="40">
        <f>SUM(F22:F28)</f>
        <v>6243771</v>
      </c>
    </row>
    <row r="22" spans="2:6" ht="12.75">
      <c r="B22" s="16" t="s">
        <v>213</v>
      </c>
      <c r="C22" s="13" t="s">
        <v>214</v>
      </c>
      <c r="D22" s="41">
        <v>2600000</v>
      </c>
      <c r="E22" s="41">
        <v>1400000</v>
      </c>
      <c r="F22" s="41">
        <v>657484</v>
      </c>
    </row>
    <row r="23" spans="2:6" ht="12.75">
      <c r="B23" s="16" t="s">
        <v>215</v>
      </c>
      <c r="C23" s="13" t="s">
        <v>216</v>
      </c>
      <c r="D23" s="41">
        <v>119000</v>
      </c>
      <c r="E23" s="41">
        <v>56000</v>
      </c>
      <c r="F23" s="41">
        <v>17615</v>
      </c>
    </row>
    <row r="24" spans="2:6" ht="12.75">
      <c r="B24" s="16" t="s">
        <v>217</v>
      </c>
      <c r="C24" s="13" t="s">
        <v>218</v>
      </c>
      <c r="D24" s="41">
        <v>664000</v>
      </c>
      <c r="E24" s="41">
        <v>360000</v>
      </c>
      <c r="F24" s="41">
        <v>150756</v>
      </c>
    </row>
    <row r="25" spans="2:6" ht="25.5" customHeight="1">
      <c r="B25" s="16" t="s">
        <v>219</v>
      </c>
      <c r="C25" s="13" t="s">
        <v>220</v>
      </c>
      <c r="D25" s="41">
        <v>7400000</v>
      </c>
      <c r="E25" s="41">
        <v>3445000</v>
      </c>
      <c r="F25" s="41">
        <v>3050040</v>
      </c>
    </row>
    <row r="26" spans="2:6" ht="24.75" customHeight="1">
      <c r="B26" s="16" t="s">
        <v>221</v>
      </c>
      <c r="C26" s="13" t="s">
        <v>222</v>
      </c>
      <c r="D26" s="41">
        <v>120000</v>
      </c>
      <c r="E26" s="41">
        <v>60000</v>
      </c>
      <c r="F26" s="41">
        <v>15367</v>
      </c>
    </row>
    <row r="27" spans="2:6" ht="26.25" customHeight="1">
      <c r="B27" s="16" t="s">
        <v>223</v>
      </c>
      <c r="C27" s="13" t="s">
        <v>224</v>
      </c>
      <c r="D27" s="41">
        <v>150000</v>
      </c>
      <c r="E27" s="41">
        <v>100000</v>
      </c>
      <c r="F27" s="41">
        <v>8176</v>
      </c>
    </row>
    <row r="28" spans="2:6" ht="12.75">
      <c r="B28" s="16" t="s">
        <v>225</v>
      </c>
      <c r="C28" s="13" t="s">
        <v>226</v>
      </c>
      <c r="D28" s="41">
        <v>6534000</v>
      </c>
      <c r="E28" s="41">
        <v>3632000</v>
      </c>
      <c r="F28" s="41">
        <v>2344333</v>
      </c>
    </row>
    <row r="29" spans="2:6" ht="12.75">
      <c r="B29" s="30" t="s">
        <v>374</v>
      </c>
      <c r="C29" s="33" t="s">
        <v>373</v>
      </c>
      <c r="D29" s="42">
        <f>D30</f>
        <v>4000</v>
      </c>
      <c r="E29" s="42">
        <f>E30</f>
        <v>2000</v>
      </c>
      <c r="F29" s="42">
        <f>F30</f>
        <v>85</v>
      </c>
    </row>
    <row r="30" spans="2:6" ht="12.75">
      <c r="B30" s="16" t="s">
        <v>375</v>
      </c>
      <c r="C30" s="13" t="s">
        <v>376</v>
      </c>
      <c r="D30" s="41">
        <v>4000</v>
      </c>
      <c r="E30" s="41">
        <v>2000</v>
      </c>
      <c r="F30" s="41">
        <v>85</v>
      </c>
    </row>
    <row r="31" spans="2:6" s="17" customFormat="1" ht="12.75">
      <c r="B31" s="15" t="s">
        <v>273</v>
      </c>
      <c r="C31" s="12" t="s">
        <v>227</v>
      </c>
      <c r="D31" s="40">
        <f>D32</f>
        <v>125000</v>
      </c>
      <c r="E31" s="40">
        <f>E32</f>
        <v>100000</v>
      </c>
      <c r="F31" s="40">
        <f>F32</f>
        <v>101858</v>
      </c>
    </row>
    <row r="32" spans="2:6" ht="12.75">
      <c r="B32" s="16" t="s">
        <v>228</v>
      </c>
      <c r="C32" s="13" t="s">
        <v>229</v>
      </c>
      <c r="D32" s="41">
        <v>125000</v>
      </c>
      <c r="E32" s="41">
        <v>100000</v>
      </c>
      <c r="F32" s="41">
        <v>101858</v>
      </c>
    </row>
    <row r="33" spans="2:6" s="17" customFormat="1" ht="12.75" customHeight="1">
      <c r="B33" s="15" t="s">
        <v>274</v>
      </c>
      <c r="C33" s="12" t="s">
        <v>230</v>
      </c>
      <c r="D33" s="40">
        <f>D34+D35+D36+D37</f>
        <v>702000</v>
      </c>
      <c r="E33" s="40">
        <f>E34+E35+E36+E37</f>
        <v>417000</v>
      </c>
      <c r="F33" s="40">
        <f>F34+F35+F36+F37</f>
        <v>246744</v>
      </c>
    </row>
    <row r="34" spans="2:6" ht="12.75">
      <c r="B34" s="16" t="s">
        <v>231</v>
      </c>
      <c r="C34" s="13" t="s">
        <v>232</v>
      </c>
      <c r="D34" s="41">
        <v>370000</v>
      </c>
      <c r="E34" s="41">
        <v>185000</v>
      </c>
      <c r="F34" s="41">
        <v>66237</v>
      </c>
    </row>
    <row r="35" spans="2:6" ht="25.5">
      <c r="B35" s="16" t="s">
        <v>240</v>
      </c>
      <c r="C35" s="13" t="s">
        <v>241</v>
      </c>
      <c r="D35" s="41">
        <v>-515000</v>
      </c>
      <c r="E35" s="41">
        <v>-193000</v>
      </c>
      <c r="F35" s="41">
        <v>-87356</v>
      </c>
    </row>
    <row r="36" spans="2:6" ht="12.75">
      <c r="B36" s="16" t="s">
        <v>242</v>
      </c>
      <c r="C36" s="13" t="s">
        <v>243</v>
      </c>
      <c r="D36" s="41">
        <v>515000</v>
      </c>
      <c r="E36" s="41">
        <v>193000</v>
      </c>
      <c r="F36" s="41">
        <v>87356</v>
      </c>
    </row>
    <row r="37" spans="2:6" ht="12.75">
      <c r="B37" s="16" t="s">
        <v>233</v>
      </c>
      <c r="C37" s="13" t="s">
        <v>234</v>
      </c>
      <c r="D37" s="41">
        <v>332000</v>
      </c>
      <c r="E37" s="41">
        <v>232000</v>
      </c>
      <c r="F37" s="41">
        <v>180507</v>
      </c>
    </row>
    <row r="38" spans="2:6" ht="12.75">
      <c r="B38" s="16" t="s">
        <v>275</v>
      </c>
      <c r="C38" s="13" t="s">
        <v>235</v>
      </c>
      <c r="D38" s="41"/>
      <c r="E38" s="41"/>
      <c r="F38" s="41"/>
    </row>
    <row r="39" spans="2:6" s="17" customFormat="1" ht="12.75">
      <c r="B39" s="15" t="s">
        <v>276</v>
      </c>
      <c r="C39" s="12" t="s">
        <v>236</v>
      </c>
      <c r="D39" s="40">
        <f>D40</f>
        <v>0</v>
      </c>
      <c r="E39" s="40">
        <f>E40</f>
        <v>0</v>
      </c>
      <c r="F39" s="40">
        <f>F40</f>
        <v>0</v>
      </c>
    </row>
    <row r="40" spans="2:6" ht="12.75" customHeight="1">
      <c r="B40" s="16" t="s">
        <v>237</v>
      </c>
      <c r="C40" s="13" t="s">
        <v>238</v>
      </c>
      <c r="D40" s="41"/>
      <c r="E40" s="41"/>
      <c r="F40" s="41"/>
    </row>
    <row r="41" spans="2:6" ht="12.75" customHeight="1">
      <c r="B41" s="15" t="s">
        <v>391</v>
      </c>
      <c r="C41" s="12" t="s">
        <v>390</v>
      </c>
      <c r="D41" s="40"/>
      <c r="E41" s="40"/>
      <c r="F41" s="40">
        <v>249552</v>
      </c>
    </row>
    <row r="42" spans="2:6" ht="12.75">
      <c r="B42" s="15" t="s">
        <v>383</v>
      </c>
      <c r="C42" s="12" t="s">
        <v>239</v>
      </c>
      <c r="D42" s="40">
        <f>D43</f>
        <v>0</v>
      </c>
      <c r="E42" s="40">
        <f>E43</f>
        <v>0</v>
      </c>
      <c r="F42" s="40">
        <f>F43</f>
        <v>259105</v>
      </c>
    </row>
    <row r="43" spans="2:6" ht="25.5">
      <c r="B43" s="16" t="s">
        <v>385</v>
      </c>
      <c r="C43" s="13" t="s">
        <v>384</v>
      </c>
      <c r="D43" s="41"/>
      <c r="E43" s="41"/>
      <c r="F43" s="41">
        <v>259105</v>
      </c>
    </row>
    <row r="44" spans="2:6" s="17" customFormat="1" ht="12.75" customHeight="1">
      <c r="B44" s="15" t="s">
        <v>386</v>
      </c>
      <c r="C44" s="12" t="s">
        <v>387</v>
      </c>
      <c r="D44" s="40">
        <f>D45</f>
        <v>0</v>
      </c>
      <c r="E44" s="40">
        <f>E45</f>
        <v>0</v>
      </c>
      <c r="F44" s="40">
        <f>F45</f>
        <v>17690</v>
      </c>
    </row>
    <row r="45" spans="2:6" ht="12.75">
      <c r="B45" s="16" t="s">
        <v>388</v>
      </c>
      <c r="C45" s="13" t="s">
        <v>389</v>
      </c>
      <c r="D45" s="41"/>
      <c r="E45" s="41"/>
      <c r="F45" s="41">
        <v>17690</v>
      </c>
    </row>
    <row r="46" spans="2:6" ht="12.75">
      <c r="B46" s="34" t="s">
        <v>392</v>
      </c>
      <c r="C46" s="35">
        <v>4310</v>
      </c>
      <c r="D46" s="36">
        <v>550000</v>
      </c>
      <c r="E46" s="36">
        <v>346000</v>
      </c>
      <c r="F46" s="36"/>
    </row>
    <row r="47" spans="2:6" ht="12.75">
      <c r="B47" s="34"/>
      <c r="C47" s="35"/>
      <c r="D47" s="36"/>
      <c r="E47" s="36"/>
      <c r="F47" s="36"/>
    </row>
    <row r="48" spans="2:6" ht="14.25">
      <c r="B48" s="38" t="s">
        <v>244</v>
      </c>
      <c r="C48" s="39" t="s">
        <v>245</v>
      </c>
      <c r="D48" s="43">
        <f aca="true" t="shared" si="0" ref="D48:F49">D57+D65+D72+D77</f>
        <v>20568000</v>
      </c>
      <c r="E48" s="43">
        <f t="shared" si="0"/>
        <v>10818000</v>
      </c>
      <c r="F48" s="43">
        <f t="shared" si="0"/>
        <v>6807477</v>
      </c>
    </row>
    <row r="49" spans="2:6" ht="12.75">
      <c r="B49" s="11" t="s">
        <v>283</v>
      </c>
      <c r="C49" s="13" t="s">
        <v>152</v>
      </c>
      <c r="D49" s="44">
        <f t="shared" si="0"/>
        <v>20053000</v>
      </c>
      <c r="E49" s="44">
        <f t="shared" si="0"/>
        <v>10440000</v>
      </c>
      <c r="F49" s="44">
        <f t="shared" si="0"/>
        <v>6720182</v>
      </c>
    </row>
    <row r="50" spans="2:6" ht="12.75">
      <c r="B50" s="11" t="s">
        <v>153</v>
      </c>
      <c r="C50" s="13" t="s">
        <v>154</v>
      </c>
      <c r="D50" s="44">
        <f>D59+D67+D79</f>
        <v>1971000</v>
      </c>
      <c r="E50" s="44">
        <f>E59+E67+E79</f>
        <v>1100000</v>
      </c>
      <c r="F50" s="44">
        <f>F59+F67+F79</f>
        <v>750996</v>
      </c>
    </row>
    <row r="51" spans="2:6" ht="12.75">
      <c r="B51" s="11" t="s">
        <v>155</v>
      </c>
      <c r="C51" s="13" t="s">
        <v>156</v>
      </c>
      <c r="D51" s="44">
        <f>D60+D68+D74+D80</f>
        <v>18062000</v>
      </c>
      <c r="E51" s="44">
        <f>E60+E68+E74+E80</f>
        <v>9320000</v>
      </c>
      <c r="F51" s="44">
        <f>F60+F68+F74+F80</f>
        <v>5966346</v>
      </c>
    </row>
    <row r="52" spans="2:6" ht="12.75">
      <c r="B52" s="11" t="s">
        <v>165</v>
      </c>
      <c r="C52" s="13" t="s">
        <v>166</v>
      </c>
      <c r="D52" s="44">
        <f>D61</f>
        <v>10000</v>
      </c>
      <c r="E52" s="44">
        <f>E61</f>
        <v>10000</v>
      </c>
      <c r="F52" s="44">
        <f>F61</f>
        <v>1400</v>
      </c>
    </row>
    <row r="53" spans="2:6" ht="12.75">
      <c r="B53" s="11" t="s">
        <v>377</v>
      </c>
      <c r="C53" s="13" t="s">
        <v>378</v>
      </c>
      <c r="D53" s="44">
        <f>D62</f>
        <v>10000</v>
      </c>
      <c r="E53" s="44">
        <f>E62</f>
        <v>10000</v>
      </c>
      <c r="F53" s="44"/>
    </row>
    <row r="54" spans="2:6" ht="12.75">
      <c r="B54" s="11" t="s">
        <v>277</v>
      </c>
      <c r="C54" s="13" t="s">
        <v>169</v>
      </c>
      <c r="D54" s="44">
        <f>D55</f>
        <v>515000</v>
      </c>
      <c r="E54" s="44">
        <f>E55</f>
        <v>378000</v>
      </c>
      <c r="F54" s="44">
        <f>F55</f>
        <v>87356</v>
      </c>
    </row>
    <row r="55" spans="2:6" ht="12.75">
      <c r="B55" s="11" t="s">
        <v>278</v>
      </c>
      <c r="C55" s="13" t="s">
        <v>170</v>
      </c>
      <c r="D55" s="44">
        <f>D64+D70+D76+D82</f>
        <v>515000</v>
      </c>
      <c r="E55" s="44">
        <f>E64+E70+E76+E82</f>
        <v>378000</v>
      </c>
      <c r="F55" s="44">
        <f>F64+F70+F76+F82</f>
        <v>87356</v>
      </c>
    </row>
    <row r="56" spans="2:6" ht="12.75" customHeight="1">
      <c r="B56" s="11" t="s">
        <v>406</v>
      </c>
      <c r="C56" s="13" t="s">
        <v>407</v>
      </c>
      <c r="D56" s="44"/>
      <c r="E56" s="44"/>
      <c r="F56" s="44">
        <f>F71</f>
        <v>-61</v>
      </c>
    </row>
    <row r="57" spans="2:6" ht="12.75">
      <c r="B57" s="10" t="s">
        <v>246</v>
      </c>
      <c r="C57" s="12" t="s">
        <v>247</v>
      </c>
      <c r="D57" s="45">
        <f>D58+D63</f>
        <v>12320000</v>
      </c>
      <c r="E57" s="45">
        <f>E58+E63</f>
        <v>6288000</v>
      </c>
      <c r="F57" s="45">
        <f>F58+F63</f>
        <v>4434294</v>
      </c>
    </row>
    <row r="58" spans="2:6" ht="12.75">
      <c r="B58" s="11" t="s">
        <v>284</v>
      </c>
      <c r="C58" s="13" t="s">
        <v>152</v>
      </c>
      <c r="D58" s="44">
        <f>D59+D60+D61+D62</f>
        <v>12220000</v>
      </c>
      <c r="E58" s="44">
        <f>E59+E60+E61+E62</f>
        <v>6200000</v>
      </c>
      <c r="F58" s="44">
        <f>F59+F60+F61+F62</f>
        <v>4346938</v>
      </c>
    </row>
    <row r="59" spans="2:6" ht="12.75">
      <c r="B59" s="11" t="s">
        <v>153</v>
      </c>
      <c r="C59" s="13" t="s">
        <v>154</v>
      </c>
      <c r="D59" s="44">
        <v>1200000</v>
      </c>
      <c r="E59" s="44">
        <v>616000</v>
      </c>
      <c r="F59" s="44">
        <v>436615</v>
      </c>
    </row>
    <row r="60" spans="2:6" ht="12.75">
      <c r="B60" s="11" t="s">
        <v>155</v>
      </c>
      <c r="C60" s="13" t="s">
        <v>156</v>
      </c>
      <c r="D60" s="44">
        <v>11000000</v>
      </c>
      <c r="E60" s="44">
        <v>5564000</v>
      </c>
      <c r="F60" s="44">
        <v>3907483</v>
      </c>
    </row>
    <row r="61" spans="2:6" ht="12.75">
      <c r="B61" s="11" t="s">
        <v>165</v>
      </c>
      <c r="C61" s="13" t="s">
        <v>166</v>
      </c>
      <c r="D61" s="44">
        <v>10000</v>
      </c>
      <c r="E61" s="44">
        <v>10000</v>
      </c>
      <c r="F61" s="44">
        <v>1400</v>
      </c>
    </row>
    <row r="62" spans="2:6" ht="12.75">
      <c r="B62" s="11" t="s">
        <v>377</v>
      </c>
      <c r="C62" s="13" t="s">
        <v>378</v>
      </c>
      <c r="D62" s="44">
        <v>10000</v>
      </c>
      <c r="E62" s="44">
        <v>10000</v>
      </c>
      <c r="F62" s="44">
        <v>1440</v>
      </c>
    </row>
    <row r="63" spans="2:6" ht="12.75">
      <c r="B63" s="11" t="s">
        <v>279</v>
      </c>
      <c r="C63" s="13" t="s">
        <v>169</v>
      </c>
      <c r="D63" s="44">
        <f>D64</f>
        <v>100000</v>
      </c>
      <c r="E63" s="44">
        <f>E64</f>
        <v>88000</v>
      </c>
      <c r="F63" s="44">
        <f>F64</f>
        <v>87356</v>
      </c>
    </row>
    <row r="64" spans="2:6" ht="12.75">
      <c r="B64" s="11" t="s">
        <v>280</v>
      </c>
      <c r="C64" s="13" t="s">
        <v>170</v>
      </c>
      <c r="D64" s="44">
        <v>100000</v>
      </c>
      <c r="E64" s="44">
        <v>88000</v>
      </c>
      <c r="F64" s="44">
        <v>87356</v>
      </c>
    </row>
    <row r="65" spans="2:6" ht="12.75">
      <c r="B65" s="10" t="s">
        <v>248</v>
      </c>
      <c r="C65" s="12" t="s">
        <v>249</v>
      </c>
      <c r="D65" s="45">
        <f>D66+D69</f>
        <v>5145000</v>
      </c>
      <c r="E65" s="45">
        <f>E66+E69</f>
        <v>2970000</v>
      </c>
      <c r="F65" s="45">
        <f>F66+F69+F71</f>
        <v>1356707</v>
      </c>
    </row>
    <row r="66" spans="2:6" ht="12.75">
      <c r="B66" s="11" t="s">
        <v>285</v>
      </c>
      <c r="C66" s="13" t="s">
        <v>152</v>
      </c>
      <c r="D66" s="44">
        <f>D67+D68</f>
        <v>4922000</v>
      </c>
      <c r="E66" s="44">
        <f>E67+E68</f>
        <v>2820000</v>
      </c>
      <c r="F66" s="44">
        <f>F67+F68</f>
        <v>1356768</v>
      </c>
    </row>
    <row r="67" spans="2:6" ht="12.75">
      <c r="B67" s="11" t="s">
        <v>153</v>
      </c>
      <c r="C67" s="13" t="s">
        <v>154</v>
      </c>
      <c r="D67" s="44">
        <v>471000</v>
      </c>
      <c r="E67" s="44">
        <v>297000</v>
      </c>
      <c r="F67" s="44">
        <v>179274</v>
      </c>
    </row>
    <row r="68" spans="2:6" ht="12.75">
      <c r="B68" s="11" t="s">
        <v>155</v>
      </c>
      <c r="C68" s="13" t="s">
        <v>156</v>
      </c>
      <c r="D68" s="44">
        <v>4451000</v>
      </c>
      <c r="E68" s="44">
        <v>2523000</v>
      </c>
      <c r="F68" s="44">
        <v>1177494</v>
      </c>
    </row>
    <row r="69" spans="2:6" ht="12.75">
      <c r="B69" s="11" t="s">
        <v>264</v>
      </c>
      <c r="C69" s="13" t="s">
        <v>169</v>
      </c>
      <c r="D69" s="44">
        <f>D70</f>
        <v>223000</v>
      </c>
      <c r="E69" s="44">
        <f>E70</f>
        <v>150000</v>
      </c>
      <c r="F69" s="44">
        <f>F70</f>
        <v>0</v>
      </c>
    </row>
    <row r="70" spans="2:6" ht="12.75">
      <c r="B70" s="11" t="s">
        <v>281</v>
      </c>
      <c r="C70" s="13" t="s">
        <v>170</v>
      </c>
      <c r="D70" s="44">
        <v>223000</v>
      </c>
      <c r="E70" s="44">
        <v>150000</v>
      </c>
      <c r="F70" s="44">
        <v>0</v>
      </c>
    </row>
    <row r="71" spans="2:6" ht="12.75" customHeight="1">
      <c r="B71" s="11" t="s">
        <v>406</v>
      </c>
      <c r="C71" s="13" t="s">
        <v>407</v>
      </c>
      <c r="D71" s="44"/>
      <c r="E71" s="44"/>
      <c r="F71" s="44">
        <v>-61</v>
      </c>
    </row>
    <row r="72" spans="2:6" ht="12.75">
      <c r="B72" s="10" t="s">
        <v>250</v>
      </c>
      <c r="C72" s="12" t="s">
        <v>251</v>
      </c>
      <c r="D72" s="45">
        <f>D73+D75</f>
        <v>664000</v>
      </c>
      <c r="E72" s="45">
        <f>E73+E75</f>
        <v>332000</v>
      </c>
      <c r="F72" s="45">
        <f>F73+F75</f>
        <v>160314</v>
      </c>
    </row>
    <row r="73" spans="2:6" ht="12.75">
      <c r="B73" s="11" t="s">
        <v>286</v>
      </c>
      <c r="C73" s="13" t="s">
        <v>152</v>
      </c>
      <c r="D73" s="44">
        <f>D74</f>
        <v>664000</v>
      </c>
      <c r="E73" s="44">
        <f>E74</f>
        <v>332000</v>
      </c>
      <c r="F73" s="44">
        <f>F74</f>
        <v>160314</v>
      </c>
    </row>
    <row r="74" spans="2:6" ht="12.75">
      <c r="B74" s="11" t="s">
        <v>155</v>
      </c>
      <c r="C74" s="13" t="s">
        <v>156</v>
      </c>
      <c r="D74" s="44">
        <v>664000</v>
      </c>
      <c r="E74" s="44">
        <v>332000</v>
      </c>
      <c r="F74" s="44">
        <v>160314</v>
      </c>
    </row>
    <row r="75" spans="2:6" ht="12.75">
      <c r="B75" s="11" t="s">
        <v>279</v>
      </c>
      <c r="C75" s="13" t="s">
        <v>169</v>
      </c>
      <c r="D75" s="44">
        <f>D76</f>
        <v>0</v>
      </c>
      <c r="E75" s="44">
        <f>E76</f>
        <v>0</v>
      </c>
      <c r="F75" s="44"/>
    </row>
    <row r="76" spans="2:6" ht="12.75">
      <c r="B76" s="11" t="s">
        <v>280</v>
      </c>
      <c r="C76" s="13" t="s">
        <v>170</v>
      </c>
      <c r="D76" s="44"/>
      <c r="E76" s="44"/>
      <c r="F76" s="44"/>
    </row>
    <row r="77" spans="2:6" ht="25.5">
      <c r="B77" s="10" t="s">
        <v>252</v>
      </c>
      <c r="C77" s="12" t="s">
        <v>253</v>
      </c>
      <c r="D77" s="45">
        <f>D78+D81</f>
        <v>2439000</v>
      </c>
      <c r="E77" s="45">
        <f>E78+E81</f>
        <v>1228000</v>
      </c>
      <c r="F77" s="45">
        <f>F78+F81</f>
        <v>856162</v>
      </c>
    </row>
    <row r="78" spans="2:6" ht="12.75">
      <c r="B78" s="11" t="s">
        <v>287</v>
      </c>
      <c r="C78" s="13" t="s">
        <v>152</v>
      </c>
      <c r="D78" s="44">
        <f>D79+D80</f>
        <v>2247000</v>
      </c>
      <c r="E78" s="44">
        <f>E79+E80</f>
        <v>1088000</v>
      </c>
      <c r="F78" s="44">
        <f>F79+F80</f>
        <v>856162</v>
      </c>
    </row>
    <row r="79" spans="2:6" ht="12.75">
      <c r="B79" s="11" t="s">
        <v>153</v>
      </c>
      <c r="C79" s="13" t="s">
        <v>154</v>
      </c>
      <c r="D79" s="44">
        <v>300000</v>
      </c>
      <c r="E79" s="44">
        <v>187000</v>
      </c>
      <c r="F79" s="44">
        <v>135107</v>
      </c>
    </row>
    <row r="80" spans="2:6" ht="12.75">
      <c r="B80" s="11" t="s">
        <v>155</v>
      </c>
      <c r="C80" s="13" t="s">
        <v>156</v>
      </c>
      <c r="D80" s="44">
        <v>1947000</v>
      </c>
      <c r="E80" s="44">
        <v>901000</v>
      </c>
      <c r="F80" s="44">
        <v>721055</v>
      </c>
    </row>
    <row r="81" spans="2:6" ht="12.75">
      <c r="B81" s="11" t="s">
        <v>282</v>
      </c>
      <c r="C81" s="13" t="s">
        <v>169</v>
      </c>
      <c r="D81" s="44">
        <f>D82</f>
        <v>192000</v>
      </c>
      <c r="E81" s="44">
        <f>E82</f>
        <v>140000</v>
      </c>
      <c r="F81" s="44"/>
    </row>
    <row r="82" spans="2:6" ht="12.75">
      <c r="B82" s="11" t="s">
        <v>268</v>
      </c>
      <c r="C82" s="13" t="s">
        <v>170</v>
      </c>
      <c r="D82" s="44">
        <v>192000</v>
      </c>
      <c r="E82" s="44">
        <v>140000</v>
      </c>
      <c r="F82" s="44"/>
    </row>
    <row r="83" spans="2:6" ht="12.75">
      <c r="B83" s="19" t="s">
        <v>367</v>
      </c>
      <c r="C83" s="37"/>
      <c r="D83" s="46">
        <f>D13-D48</f>
        <v>0</v>
      </c>
      <c r="E83" s="46">
        <f>E13-E48</f>
        <v>0</v>
      </c>
      <c r="F83" s="46">
        <f>F13-F48</f>
        <v>1010950</v>
      </c>
    </row>
  </sheetData>
  <sheetProtection/>
  <mergeCells count="7">
    <mergeCell ref="C10:C11"/>
    <mergeCell ref="F10:F11"/>
    <mergeCell ref="D10:D11"/>
    <mergeCell ref="E10:E11"/>
    <mergeCell ref="B6:F6"/>
    <mergeCell ref="B7:F7"/>
    <mergeCell ref="B10:B11"/>
  </mergeCells>
  <printOptions/>
  <pageMargins left="0.7086614173228347" right="0.35" top="0.56" bottom="0.38" header="0.31496062992125984" footer="0.31496062992125984"/>
  <pageSetup horizontalDpi="600" verticalDpi="600" orientation="landscape" paperSize="9" r:id="rId1"/>
  <headerFooter>
    <oddHeader>&amp;C&amp;P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2015-07-14T09:51:04Z</cp:lastPrinted>
  <dcterms:created xsi:type="dcterms:W3CDTF">2013-11-13T08:47:41Z</dcterms:created>
  <dcterms:modified xsi:type="dcterms:W3CDTF">2015-10-07T09:25:54Z</dcterms:modified>
  <cp:category/>
  <cp:version/>
  <cp:contentType/>
  <cp:contentStatus/>
</cp:coreProperties>
</file>