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4" activeTab="1"/>
  </bookViews>
  <sheets>
    <sheet name="ANEXA 7 - credite" sheetId="1" r:id="rId1"/>
    <sheet name="Venituri VP" sheetId="2" r:id="rId2"/>
  </sheets>
  <definedNames/>
  <calcPr fullCalcOnLoad="1"/>
</workbook>
</file>

<file path=xl/sharedStrings.xml><?xml version="1.0" encoding="utf-8"?>
<sst xmlns="http://schemas.openxmlformats.org/spreadsheetml/2006/main" count="175" uniqueCount="101">
  <si>
    <t xml:space="preserve">A. CHELTUIELILE CURENTE (01=10+20+30+40+50+51+55+56+57+59)                                                                                                                                                                                                </t>
  </si>
  <si>
    <t xml:space="preserve">TITLUL I. CHELTUIELI DE PERSONAL                                                                                                                                                                                                                          </t>
  </si>
  <si>
    <t xml:space="preserve">TITLUL II. BUNURI SI SERVICII                                                                                                                                                                                                                             </t>
  </si>
  <si>
    <t xml:space="preserve">TITLUL VII ALTE TRANSFERURI   (cod  55.01)                                                                                                                                                                                                                </t>
  </si>
  <si>
    <t xml:space="preserve">TITLUL IX ASISTENTA SOCIALA                                                                                                                                                                                                                               </t>
  </si>
  <si>
    <t xml:space="preserve">TITLUL X ALTE CHELTUIELI                                                                                                                                                                                                                                  </t>
  </si>
  <si>
    <t xml:space="preserve">CHELTUIELI DE CAPITAL  (cod 71+72+75)                                                                                                                                                                                                                     </t>
  </si>
  <si>
    <t xml:space="preserve">TITLUL XII  ACTIVE NEFINANCIARE  (cod 71.01 la 71.03)                                                                                                                                                                                                     </t>
  </si>
  <si>
    <t>DENUMIREA INDICATORILOR</t>
  </si>
  <si>
    <t>COD</t>
  </si>
  <si>
    <t>BUGET    2012</t>
  </si>
  <si>
    <t>PREVEDERI SEM. I 2012</t>
  </si>
  <si>
    <t>REALIZAT  30.06.2012</t>
  </si>
  <si>
    <t>PROCENT</t>
  </si>
  <si>
    <t>1</t>
  </si>
  <si>
    <t>2</t>
  </si>
  <si>
    <t xml:space="preserve">Total cheltuieli                                                                                                                                                                                                                                          </t>
  </si>
  <si>
    <t>5010</t>
  </si>
  <si>
    <t xml:space="preserve">01                  </t>
  </si>
  <si>
    <t xml:space="preserve">10                  </t>
  </si>
  <si>
    <t xml:space="preserve">20                  </t>
  </si>
  <si>
    <t xml:space="preserve">55                  </t>
  </si>
  <si>
    <t xml:space="preserve">57                  </t>
  </si>
  <si>
    <t xml:space="preserve">59                  </t>
  </si>
  <si>
    <t xml:space="preserve">70                  </t>
  </si>
  <si>
    <t xml:space="preserve">71                  </t>
  </si>
  <si>
    <t xml:space="preserve">6510 Invatamant                                                                                                                                                                                                                                           </t>
  </si>
  <si>
    <t>6510</t>
  </si>
  <si>
    <t xml:space="preserve">6710 Cultura, recreere si religie                                                                                                                                                                                                                         </t>
  </si>
  <si>
    <t>6710</t>
  </si>
  <si>
    <t xml:space="preserve">6810 Asigurari si asistenta sociala                                                                                                                                                                                                                       </t>
  </si>
  <si>
    <t>6810</t>
  </si>
  <si>
    <t xml:space="preserve">8010 Actiuni generale economice, comerciale si de munca                                                                                                                                                                                                   </t>
  </si>
  <si>
    <t>8010</t>
  </si>
  <si>
    <t xml:space="preserve">7007 Locuinte, servicii si dezvoltare publica                                                                                                                                                                                                             </t>
  </si>
  <si>
    <t>7007</t>
  </si>
  <si>
    <t xml:space="preserve">7406 Protectia mediului                                                                                                                                                                                                                                   </t>
  </si>
  <si>
    <t>7406</t>
  </si>
  <si>
    <t xml:space="preserve">8407 Transporturi                                                                                                                                                                                                                                         </t>
  </si>
  <si>
    <t>8407</t>
  </si>
  <si>
    <t>BUGET 2012</t>
  </si>
  <si>
    <t>PREVEDERI SEM.I 2012</t>
  </si>
  <si>
    <t xml:space="preserve">I. VENITURI CURENTE </t>
  </si>
  <si>
    <t xml:space="preserve"> TOTAL VENITURI   </t>
  </si>
  <si>
    <t>000110</t>
  </si>
  <si>
    <t>000210</t>
  </si>
  <si>
    <t xml:space="preserve">C. VENITURI NEFISCALE  </t>
  </si>
  <si>
    <t>290010</t>
  </si>
  <si>
    <t>C1. VENITURI DIN PROPRIETATE (cod 3010+3110)</t>
  </si>
  <si>
    <t>300010</t>
  </si>
  <si>
    <t>Venituri din proprietate (cod 301003+301005+301.09+301050)</t>
  </si>
  <si>
    <t>3010</t>
  </si>
  <si>
    <t xml:space="preserve">   Venituri din concesiuni si inchirieri</t>
  </si>
  <si>
    <t>301005</t>
  </si>
  <si>
    <t xml:space="preserve">    Alte venituri din proprietate</t>
  </si>
  <si>
    <t>301050</t>
  </si>
  <si>
    <t>C2. VANZARI DE BUNURI SI SERVICII   (cod 3310+3410+3510+3610+3710)</t>
  </si>
  <si>
    <t>330010</t>
  </si>
  <si>
    <t>Venituri din prestari de servicii si alte activitati  (cod 331005 +331008+331013+331014+331016+331017 +331019+ 331021+331050)</t>
  </si>
  <si>
    <t>3310</t>
  </si>
  <si>
    <t xml:space="preserve">    Taxe si alte venituri in invatamant</t>
  </si>
  <si>
    <t>331005</t>
  </si>
  <si>
    <t xml:space="preserve">    Venituri din prestari de servicii</t>
  </si>
  <si>
    <t>331008</t>
  </si>
  <si>
    <t xml:space="preserve">     Contributia de intretinere a persoanelor asistate</t>
  </si>
  <si>
    <t>331013</t>
  </si>
  <si>
    <t xml:space="preserve">     Contributia elevilor si studentilor pentru internate, camine si cantine.</t>
  </si>
  <si>
    <t>331014</t>
  </si>
  <si>
    <t xml:space="preserve">     Venituri din valorificarea produselor obtinute din activitatea proprie sau anexa</t>
  </si>
  <si>
    <t>331016</t>
  </si>
  <si>
    <t xml:space="preserve">     Venituri din organizarea de cursuri de calificare si conversie profesionala,specializare si perfectionare</t>
  </si>
  <si>
    <t>331017</t>
  </si>
  <si>
    <t xml:space="preserve">      Alte venituri din prestari de servicii si alte activitati</t>
  </si>
  <si>
    <t>331050</t>
  </si>
  <si>
    <t>Diverse venituri (cod 361050)</t>
  </si>
  <si>
    <t>3610</t>
  </si>
  <si>
    <t xml:space="preserve">       Alte venituri</t>
  </si>
  <si>
    <t>361050</t>
  </si>
  <si>
    <t>Transferuri voluntare, altele decat subventiile   (cod 371001+371050)</t>
  </si>
  <si>
    <t>3710</t>
  </si>
  <si>
    <t xml:space="preserve">   Donatii si sponsorizari</t>
  </si>
  <si>
    <t>371001</t>
  </si>
  <si>
    <t>II.VENITURI  DIN CAPITAL (cod 3910)</t>
  </si>
  <si>
    <t>390010</t>
  </si>
  <si>
    <t>Venituri din valorificarea unor bunuri  (cod 391001 + 391050)</t>
  </si>
  <si>
    <t>3910</t>
  </si>
  <si>
    <t xml:space="preserve">      Venituri din valorificarea unor bunuri ale institutiilor publice</t>
  </si>
  <si>
    <t>391001</t>
  </si>
  <si>
    <t>ANEXA NR. 4</t>
  </si>
  <si>
    <t>7(5/4)</t>
  </si>
  <si>
    <t>8(5/3)</t>
  </si>
  <si>
    <t>ANEXA NR. 3</t>
  </si>
  <si>
    <t>EXECUTIA DE CASA A BUGETULUI DIN CREDITE INTERNE-EXTERNE</t>
  </si>
  <si>
    <t xml:space="preserve">TITLUL XV PLĂȚI EFECTUATE ÎN ANII PRECEDENȚI ȘI RECUPERATE ÎN ANUL CURENT                                                                                                                                                                                                                          </t>
  </si>
  <si>
    <t>410010</t>
  </si>
  <si>
    <t>Subventii de la alte administratii</t>
  </si>
  <si>
    <t>431009</t>
  </si>
  <si>
    <t xml:space="preserve"> SUBVENTII</t>
  </si>
  <si>
    <t>EXECUTIA DE CASA A BUGETULUI DIN VENITURI PROPRII                       - 30.06.2012</t>
  </si>
  <si>
    <t>TOTAL</t>
  </si>
  <si>
    <t>50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</si>
</sst>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Lucida Sans Unicode"/>
      <family val="2"/>
    </font>
    <font>
      <b/>
      <sz val="8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E24" sqref="E24"/>
    </sheetView>
  </sheetViews>
  <sheetFormatPr defaultColWidth="11.57421875" defaultRowHeight="12.75"/>
  <cols>
    <col min="1" max="1" width="2.57421875" style="1" customWidth="1"/>
    <col min="2" max="2" width="36.7109375" style="13" customWidth="1"/>
    <col min="3" max="3" width="5.421875" style="3" customWidth="1"/>
    <col min="4" max="4" width="9.28125" style="20" customWidth="1"/>
    <col min="5" max="5" width="9.57421875" style="20" customWidth="1"/>
    <col min="6" max="6" width="9.421875" style="20" customWidth="1"/>
    <col min="7" max="7" width="8.140625" style="16" customWidth="1"/>
    <col min="8" max="8" width="9.140625" style="14" customWidth="1"/>
    <col min="9" max="16384" width="11.57421875" style="1" customWidth="1"/>
  </cols>
  <sheetData>
    <row r="1" ht="27" customHeight="1"/>
    <row r="2" spans="7:8" ht="11.25">
      <c r="G2" s="70" t="s">
        <v>91</v>
      </c>
      <c r="H2" s="70"/>
    </row>
    <row r="4" spans="2:7" ht="15.75">
      <c r="B4" s="68" t="s">
        <v>92</v>
      </c>
      <c r="C4" s="68"/>
      <c r="D4" s="68"/>
      <c r="E4" s="68"/>
      <c r="F4" s="68"/>
      <c r="G4" s="68"/>
    </row>
    <row r="5" spans="2:8" ht="11.25">
      <c r="B5" s="2"/>
      <c r="D5" s="15"/>
      <c r="E5" s="15"/>
      <c r="F5" s="15"/>
      <c r="G5" s="69"/>
      <c r="H5" s="69"/>
    </row>
    <row r="6" spans="1:8" ht="22.5">
      <c r="A6" s="4"/>
      <c r="B6" s="5" t="s">
        <v>8</v>
      </c>
      <c r="C6" s="5" t="s">
        <v>9</v>
      </c>
      <c r="D6" s="6" t="s">
        <v>10</v>
      </c>
      <c r="E6" s="6" t="s">
        <v>11</v>
      </c>
      <c r="F6" s="6" t="s">
        <v>12</v>
      </c>
      <c r="G6" s="7" t="s">
        <v>13</v>
      </c>
      <c r="H6" s="7" t="s">
        <v>13</v>
      </c>
    </row>
    <row r="7" spans="1:8" ht="11.25">
      <c r="A7" s="4"/>
      <c r="B7" s="8" t="s">
        <v>14</v>
      </c>
      <c r="C7" s="8" t="s">
        <v>15</v>
      </c>
      <c r="D7" s="6">
        <v>3</v>
      </c>
      <c r="E7" s="6">
        <v>4</v>
      </c>
      <c r="F7" s="6">
        <v>5</v>
      </c>
      <c r="G7" s="7" t="s">
        <v>89</v>
      </c>
      <c r="H7" s="7" t="s">
        <v>90</v>
      </c>
    </row>
    <row r="8" spans="1:8" s="11" customFormat="1" ht="11.25">
      <c r="A8" s="9"/>
      <c r="B8" s="10" t="s">
        <v>34</v>
      </c>
      <c r="C8" s="65" t="s">
        <v>35</v>
      </c>
      <c r="D8" s="17">
        <v>3607000</v>
      </c>
      <c r="E8" s="17">
        <v>3607000</v>
      </c>
      <c r="F8" s="17">
        <v>1211004</v>
      </c>
      <c r="G8" s="18">
        <f>F8/E8*100</f>
        <v>33.57371777100083</v>
      </c>
      <c r="H8" s="18">
        <f>F8/D8*100</f>
        <v>33.57371777100083</v>
      </c>
    </row>
    <row r="9" spans="1:8" s="11" customFormat="1" ht="11.25">
      <c r="A9" s="9"/>
      <c r="B9" s="12" t="s">
        <v>6</v>
      </c>
      <c r="C9" s="66" t="s">
        <v>24</v>
      </c>
      <c r="D9" s="19">
        <v>3607000</v>
      </c>
      <c r="E9" s="19">
        <v>3607000</v>
      </c>
      <c r="F9" s="19">
        <v>1211004</v>
      </c>
      <c r="G9" s="18">
        <f aca="true" t="shared" si="0" ref="G9:G17">F9/E9*100</f>
        <v>33.57371777100083</v>
      </c>
      <c r="H9" s="18">
        <f aca="true" t="shared" si="1" ref="H9:H17">F9/D9*100</f>
        <v>33.57371777100083</v>
      </c>
    </row>
    <row r="10" spans="1:8" s="11" customFormat="1" ht="22.5">
      <c r="A10" s="9"/>
      <c r="B10" s="12" t="s">
        <v>7</v>
      </c>
      <c r="C10" s="66" t="s">
        <v>25</v>
      </c>
      <c r="D10" s="19">
        <v>3607000</v>
      </c>
      <c r="E10" s="19">
        <v>3607000</v>
      </c>
      <c r="F10" s="19">
        <v>1211004</v>
      </c>
      <c r="G10" s="18">
        <f t="shared" si="0"/>
        <v>33.57371777100083</v>
      </c>
      <c r="H10" s="18">
        <f t="shared" si="1"/>
        <v>33.57371777100083</v>
      </c>
    </row>
    <row r="11" spans="1:8" s="11" customFormat="1" ht="11.25">
      <c r="A11" s="9"/>
      <c r="B11" s="10" t="s">
        <v>36</v>
      </c>
      <c r="C11" s="65" t="s">
        <v>37</v>
      </c>
      <c r="D11" s="17">
        <v>282000</v>
      </c>
      <c r="E11" s="17">
        <v>282000</v>
      </c>
      <c r="F11" s="17">
        <v>281991</v>
      </c>
      <c r="G11" s="18">
        <f t="shared" si="0"/>
        <v>99.9968085106383</v>
      </c>
      <c r="H11" s="18">
        <f t="shared" si="1"/>
        <v>99.9968085106383</v>
      </c>
    </row>
    <row r="12" spans="1:8" s="11" customFormat="1" ht="11.25">
      <c r="A12" s="9"/>
      <c r="B12" s="12" t="s">
        <v>6</v>
      </c>
      <c r="C12" s="66" t="s">
        <v>24</v>
      </c>
      <c r="D12" s="19">
        <v>282000</v>
      </c>
      <c r="E12" s="19">
        <v>282000</v>
      </c>
      <c r="F12" s="19">
        <v>281991</v>
      </c>
      <c r="G12" s="18">
        <f t="shared" si="0"/>
        <v>99.9968085106383</v>
      </c>
      <c r="H12" s="18">
        <f t="shared" si="1"/>
        <v>99.9968085106383</v>
      </c>
    </row>
    <row r="13" spans="1:8" s="11" customFormat="1" ht="22.5">
      <c r="A13" s="9"/>
      <c r="B13" s="12" t="s">
        <v>7</v>
      </c>
      <c r="C13" s="66" t="s">
        <v>25</v>
      </c>
      <c r="D13" s="19">
        <v>282000</v>
      </c>
      <c r="E13" s="19">
        <v>282000</v>
      </c>
      <c r="F13" s="19">
        <v>281991</v>
      </c>
      <c r="G13" s="18">
        <f t="shared" si="0"/>
        <v>99.9968085106383</v>
      </c>
      <c r="H13" s="18">
        <f t="shared" si="1"/>
        <v>99.9968085106383</v>
      </c>
    </row>
    <row r="14" spans="1:8" s="11" customFormat="1" ht="11.25">
      <c r="A14" s="9"/>
      <c r="B14" s="10" t="s">
        <v>38</v>
      </c>
      <c r="C14" s="65" t="s">
        <v>39</v>
      </c>
      <c r="D14" s="17">
        <v>2425000</v>
      </c>
      <c r="E14" s="17">
        <v>2425000</v>
      </c>
      <c r="F14" s="17">
        <v>2424579</v>
      </c>
      <c r="G14" s="18">
        <f t="shared" si="0"/>
        <v>99.98263917525773</v>
      </c>
      <c r="H14" s="18">
        <f t="shared" si="1"/>
        <v>99.98263917525773</v>
      </c>
    </row>
    <row r="15" spans="1:8" s="11" customFormat="1" ht="11.25">
      <c r="A15" s="9"/>
      <c r="B15" s="12" t="s">
        <v>6</v>
      </c>
      <c r="C15" s="66" t="s">
        <v>24</v>
      </c>
      <c r="D15" s="19">
        <v>2425000</v>
      </c>
      <c r="E15" s="19">
        <v>2425000</v>
      </c>
      <c r="F15" s="19">
        <v>2424579</v>
      </c>
      <c r="G15" s="18">
        <f t="shared" si="0"/>
        <v>99.98263917525773</v>
      </c>
      <c r="H15" s="18">
        <f t="shared" si="1"/>
        <v>99.98263917525773</v>
      </c>
    </row>
    <row r="16" spans="1:8" s="11" customFormat="1" ht="22.5">
      <c r="A16" s="9"/>
      <c r="B16" s="12" t="s">
        <v>7</v>
      </c>
      <c r="C16" s="66" t="s">
        <v>25</v>
      </c>
      <c r="D16" s="19">
        <v>2425000</v>
      </c>
      <c r="E16" s="19">
        <v>2425000</v>
      </c>
      <c r="F16" s="19">
        <v>2424579</v>
      </c>
      <c r="G16" s="18">
        <f t="shared" si="0"/>
        <v>99.98263917525773</v>
      </c>
      <c r="H16" s="18">
        <f t="shared" si="1"/>
        <v>99.98263917525773</v>
      </c>
    </row>
    <row r="17" spans="1:8" ht="11.25">
      <c r="A17" s="4"/>
      <c r="B17" s="63" t="s">
        <v>99</v>
      </c>
      <c r="C17" s="67" t="s">
        <v>100</v>
      </c>
      <c r="D17" s="64">
        <f>D8+D11+D14</f>
        <v>6314000</v>
      </c>
      <c r="E17" s="64">
        <f>E8+E11+E14</f>
        <v>6314000</v>
      </c>
      <c r="F17" s="64">
        <f>F8+F11+F14</f>
        <v>3917574</v>
      </c>
      <c r="G17" s="18">
        <f t="shared" si="0"/>
        <v>62.04583465315172</v>
      </c>
      <c r="H17" s="18">
        <f t="shared" si="1"/>
        <v>62.04583465315172</v>
      </c>
    </row>
  </sheetData>
  <sheetProtection/>
  <mergeCells count="3">
    <mergeCell ref="B4:G4"/>
    <mergeCell ref="G5:H5"/>
    <mergeCell ref="G2:H2"/>
  </mergeCells>
  <printOptions/>
  <pageMargins left="0.37" right="0.23" top="0.4" bottom="0.39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30">
      <selection activeCell="F35" sqref="F35"/>
    </sheetView>
  </sheetViews>
  <sheetFormatPr defaultColWidth="11.57421875" defaultRowHeight="12.75"/>
  <cols>
    <col min="1" max="1" width="4.421875" style="1" customWidth="1"/>
    <col min="2" max="2" width="30.00390625" style="21" customWidth="1"/>
    <col min="3" max="3" width="6.57421875" style="22" customWidth="1"/>
    <col min="4" max="4" width="8.7109375" style="23" customWidth="1"/>
    <col min="5" max="5" width="9.8515625" style="23" customWidth="1"/>
    <col min="6" max="6" width="8.8515625" style="23" customWidth="1"/>
    <col min="7" max="7" width="8.421875" style="24" customWidth="1"/>
    <col min="8" max="8" width="8.00390625" style="1" customWidth="1"/>
    <col min="9" max="16384" width="11.57421875" style="1" customWidth="1"/>
  </cols>
  <sheetData>
    <row r="1" spans="7:8" ht="11.25">
      <c r="G1" s="72" t="s">
        <v>88</v>
      </c>
      <c r="H1" s="72"/>
    </row>
    <row r="3" spans="2:7" ht="38.25" customHeight="1">
      <c r="B3" s="71" t="s">
        <v>98</v>
      </c>
      <c r="C3" s="71"/>
      <c r="D3" s="71"/>
      <c r="E3" s="71"/>
      <c r="F3" s="71"/>
      <c r="G3" s="71"/>
    </row>
    <row r="5" spans="1:8" s="14" customFormat="1" ht="22.5">
      <c r="A5" s="59"/>
      <c r="B5" s="25" t="s">
        <v>8</v>
      </c>
      <c r="C5" s="25" t="s">
        <v>9</v>
      </c>
      <c r="D5" s="26" t="s">
        <v>40</v>
      </c>
      <c r="E5" s="26" t="s">
        <v>41</v>
      </c>
      <c r="F5" s="26" t="s">
        <v>12</v>
      </c>
      <c r="G5" s="7" t="s">
        <v>13</v>
      </c>
      <c r="H5" s="7" t="s">
        <v>13</v>
      </c>
    </row>
    <row r="6" spans="1:8" ht="11.25">
      <c r="A6" s="4"/>
      <c r="B6" s="27" t="s">
        <v>14</v>
      </c>
      <c r="C6" s="27" t="s">
        <v>15</v>
      </c>
      <c r="D6" s="28">
        <v>3</v>
      </c>
      <c r="E6" s="28">
        <v>4</v>
      </c>
      <c r="F6" s="28">
        <v>5</v>
      </c>
      <c r="G6" s="29" t="s">
        <v>89</v>
      </c>
      <c r="H6" s="29" t="s">
        <v>90</v>
      </c>
    </row>
    <row r="7" spans="1:8" s="30" customFormat="1" ht="11.25">
      <c r="A7" s="60"/>
      <c r="B7" s="32" t="s">
        <v>43</v>
      </c>
      <c r="C7" s="35" t="s">
        <v>44</v>
      </c>
      <c r="D7" s="37">
        <v>13756000</v>
      </c>
      <c r="E7" s="37">
        <v>7833000</v>
      </c>
      <c r="F7" s="37">
        <f>F10+F14+F28+F30</f>
        <v>6103979</v>
      </c>
      <c r="G7" s="38">
        <f>F7/E7*100</f>
        <v>77.92645218945488</v>
      </c>
      <c r="H7" s="38">
        <f>F7/D7*100</f>
        <v>44.37321168944461</v>
      </c>
    </row>
    <row r="8" spans="1:8" s="30" customFormat="1" ht="11.25">
      <c r="A8" s="60"/>
      <c r="B8" s="32" t="s">
        <v>42</v>
      </c>
      <c r="C8" s="35" t="s">
        <v>45</v>
      </c>
      <c r="D8" s="37">
        <v>13734000</v>
      </c>
      <c r="E8" s="37">
        <v>7826000</v>
      </c>
      <c r="F8" s="37">
        <f>F10+F14</f>
        <v>6089085</v>
      </c>
      <c r="G8" s="38">
        <f aca="true" t="shared" si="0" ref="G8:G29">F8/E8*100</f>
        <v>77.80583950932788</v>
      </c>
      <c r="H8" s="38">
        <f aca="true" t="shared" si="1" ref="H8:H29">F8/D8*100</f>
        <v>44.33584534731324</v>
      </c>
    </row>
    <row r="9" spans="1:8" s="30" customFormat="1" ht="11.25">
      <c r="A9" s="60"/>
      <c r="B9" s="32" t="s">
        <v>46</v>
      </c>
      <c r="C9" s="35" t="s">
        <v>47</v>
      </c>
      <c r="D9" s="37">
        <v>13734000</v>
      </c>
      <c r="E9" s="37">
        <v>7826000</v>
      </c>
      <c r="F9" s="37">
        <f>F10+F14</f>
        <v>6089085</v>
      </c>
      <c r="G9" s="38">
        <f t="shared" si="0"/>
        <v>77.80583950932788</v>
      </c>
      <c r="H9" s="38">
        <f t="shared" si="1"/>
        <v>44.33584534731324</v>
      </c>
    </row>
    <row r="10" spans="1:8" s="30" customFormat="1" ht="22.5">
      <c r="A10" s="60"/>
      <c r="B10" s="32" t="s">
        <v>48</v>
      </c>
      <c r="C10" s="35" t="s">
        <v>49</v>
      </c>
      <c r="D10" s="37">
        <v>800000</v>
      </c>
      <c r="E10" s="37">
        <v>400000</v>
      </c>
      <c r="F10" s="37">
        <f>F11</f>
        <v>602943</v>
      </c>
      <c r="G10" s="38">
        <f t="shared" si="0"/>
        <v>150.73575</v>
      </c>
      <c r="H10" s="38">
        <f t="shared" si="1"/>
        <v>75.367875</v>
      </c>
    </row>
    <row r="11" spans="1:8" s="30" customFormat="1" ht="22.5">
      <c r="A11" s="60"/>
      <c r="B11" s="32" t="s">
        <v>50</v>
      </c>
      <c r="C11" s="35" t="s">
        <v>51</v>
      </c>
      <c r="D11" s="37">
        <v>800000</v>
      </c>
      <c r="E11" s="37">
        <v>400000</v>
      </c>
      <c r="F11" s="37">
        <f>F12+F13</f>
        <v>602943</v>
      </c>
      <c r="G11" s="38">
        <f t="shared" si="0"/>
        <v>150.73575</v>
      </c>
      <c r="H11" s="38">
        <f t="shared" si="1"/>
        <v>75.367875</v>
      </c>
    </row>
    <row r="12" spans="1:8" s="30" customFormat="1" ht="11.25">
      <c r="A12" s="60"/>
      <c r="B12" s="12" t="s">
        <v>52</v>
      </c>
      <c r="C12" s="34" t="s">
        <v>53</v>
      </c>
      <c r="D12" s="39">
        <v>400000</v>
      </c>
      <c r="E12" s="39">
        <v>200000</v>
      </c>
      <c r="F12" s="39">
        <v>452755</v>
      </c>
      <c r="G12" s="38">
        <f t="shared" si="0"/>
        <v>226.3775</v>
      </c>
      <c r="H12" s="38">
        <f t="shared" si="1"/>
        <v>113.18875</v>
      </c>
    </row>
    <row r="13" spans="1:8" s="31" customFormat="1" ht="12.75">
      <c r="A13" s="61"/>
      <c r="B13" s="33" t="s">
        <v>54</v>
      </c>
      <c r="C13" s="36" t="s">
        <v>55</v>
      </c>
      <c r="D13" s="40">
        <v>400000</v>
      </c>
      <c r="E13" s="40">
        <v>200000</v>
      </c>
      <c r="F13" s="40">
        <v>150188</v>
      </c>
      <c r="G13" s="38">
        <f t="shared" si="0"/>
        <v>75.09400000000001</v>
      </c>
      <c r="H13" s="38">
        <f t="shared" si="1"/>
        <v>37.547000000000004</v>
      </c>
    </row>
    <row r="14" spans="1:8" s="30" customFormat="1" ht="22.5">
      <c r="A14" s="60"/>
      <c r="B14" s="32" t="s">
        <v>56</v>
      </c>
      <c r="C14" s="35" t="s">
        <v>57</v>
      </c>
      <c r="D14" s="37">
        <v>12934000</v>
      </c>
      <c r="E14" s="37">
        <v>7426000</v>
      </c>
      <c r="F14" s="37">
        <f>F15+F23+F25</f>
        <v>5486142</v>
      </c>
      <c r="G14" s="38">
        <f t="shared" si="0"/>
        <v>73.87748451387019</v>
      </c>
      <c r="H14" s="38">
        <f t="shared" si="1"/>
        <v>42.41643729704654</v>
      </c>
    </row>
    <row r="15" spans="1:8" s="30" customFormat="1" ht="45">
      <c r="A15" s="60"/>
      <c r="B15" s="32" t="s">
        <v>58</v>
      </c>
      <c r="C15" s="35" t="s">
        <v>59</v>
      </c>
      <c r="D15" s="37">
        <v>12475000</v>
      </c>
      <c r="E15" s="37">
        <v>7191000</v>
      </c>
      <c r="F15" s="37">
        <f>F16+F17+F18+F19+F20+F21+F22</f>
        <v>5353189</v>
      </c>
      <c r="G15" s="38">
        <f t="shared" si="0"/>
        <v>74.44290084828258</v>
      </c>
      <c r="H15" s="38">
        <f t="shared" si="1"/>
        <v>42.91133466933868</v>
      </c>
    </row>
    <row r="16" spans="1:8" s="31" customFormat="1" ht="11.25">
      <c r="A16" s="61"/>
      <c r="B16" s="12" t="s">
        <v>60</v>
      </c>
      <c r="C16" s="36" t="s">
        <v>61</v>
      </c>
      <c r="D16" s="40">
        <v>1190000</v>
      </c>
      <c r="E16" s="40">
        <v>690000</v>
      </c>
      <c r="F16" s="40">
        <v>511835</v>
      </c>
      <c r="G16" s="38">
        <f t="shared" si="0"/>
        <v>74.17898550724638</v>
      </c>
      <c r="H16" s="38">
        <f t="shared" si="1"/>
        <v>43.01134453781513</v>
      </c>
    </row>
    <row r="17" spans="1:8" s="30" customFormat="1" ht="11.25">
      <c r="A17" s="60"/>
      <c r="B17" s="12" t="s">
        <v>62</v>
      </c>
      <c r="C17" s="34" t="s">
        <v>63</v>
      </c>
      <c r="D17" s="39">
        <v>800000</v>
      </c>
      <c r="E17" s="39">
        <v>400000</v>
      </c>
      <c r="F17" s="39">
        <v>232506</v>
      </c>
      <c r="G17" s="38">
        <f t="shared" si="0"/>
        <v>58.1265</v>
      </c>
      <c r="H17" s="38">
        <f t="shared" si="1"/>
        <v>29.06325</v>
      </c>
    </row>
    <row r="18" spans="1:8" s="31" customFormat="1" ht="22.5">
      <c r="A18" s="61"/>
      <c r="B18" s="12" t="s">
        <v>64</v>
      </c>
      <c r="C18" s="36" t="s">
        <v>65</v>
      </c>
      <c r="D18" s="40">
        <v>638000</v>
      </c>
      <c r="E18" s="40">
        <v>438000</v>
      </c>
      <c r="F18" s="40">
        <v>120143</v>
      </c>
      <c r="G18" s="38">
        <f t="shared" si="0"/>
        <v>27.429908675799087</v>
      </c>
      <c r="H18" s="38">
        <f t="shared" si="1"/>
        <v>18.831191222570535</v>
      </c>
    </row>
    <row r="19" spans="1:8" s="31" customFormat="1" ht="25.5">
      <c r="A19" s="61"/>
      <c r="B19" s="33" t="s">
        <v>66</v>
      </c>
      <c r="C19" s="36" t="s">
        <v>67</v>
      </c>
      <c r="D19" s="40">
        <v>4654000</v>
      </c>
      <c r="E19" s="40">
        <v>2615000</v>
      </c>
      <c r="F19" s="40">
        <v>2955221</v>
      </c>
      <c r="G19" s="38">
        <f t="shared" si="0"/>
        <v>113.01036328871893</v>
      </c>
      <c r="H19" s="38">
        <f t="shared" si="1"/>
        <v>63.49851740438333</v>
      </c>
    </row>
    <row r="20" spans="1:8" s="31" customFormat="1" ht="22.5">
      <c r="A20" s="61"/>
      <c r="B20" s="12" t="s">
        <v>68</v>
      </c>
      <c r="C20" s="36" t="s">
        <v>69</v>
      </c>
      <c r="D20" s="40">
        <v>110000</v>
      </c>
      <c r="E20" s="40">
        <v>65000</v>
      </c>
      <c r="F20" s="40">
        <v>21785</v>
      </c>
      <c r="G20" s="38">
        <f t="shared" si="0"/>
        <v>33.51538461538461</v>
      </c>
      <c r="H20" s="38">
        <f t="shared" si="1"/>
        <v>19.804545454545455</v>
      </c>
    </row>
    <row r="21" spans="1:8" s="30" customFormat="1" ht="45">
      <c r="A21" s="60"/>
      <c r="B21" s="12" t="s">
        <v>70</v>
      </c>
      <c r="C21" s="34" t="s">
        <v>71</v>
      </c>
      <c r="D21" s="39">
        <v>200000</v>
      </c>
      <c r="E21" s="39">
        <v>100000</v>
      </c>
      <c r="F21" s="39">
        <v>24841</v>
      </c>
      <c r="G21" s="38">
        <f t="shared" si="0"/>
        <v>24.840999999999998</v>
      </c>
      <c r="H21" s="38">
        <f t="shared" si="1"/>
        <v>12.420499999999999</v>
      </c>
    </row>
    <row r="22" spans="1:8" s="31" customFormat="1" ht="12.75" customHeight="1">
      <c r="A22" s="61"/>
      <c r="B22" s="33" t="s">
        <v>72</v>
      </c>
      <c r="C22" s="36" t="s">
        <v>73</v>
      </c>
      <c r="D22" s="40">
        <v>4883000</v>
      </c>
      <c r="E22" s="40">
        <v>2883000</v>
      </c>
      <c r="F22" s="40">
        <v>1486858</v>
      </c>
      <c r="G22" s="38">
        <f t="shared" si="0"/>
        <v>51.573291710024286</v>
      </c>
      <c r="H22" s="38">
        <f t="shared" si="1"/>
        <v>30.44968257218923</v>
      </c>
    </row>
    <row r="23" spans="1:8" s="31" customFormat="1" ht="12.75" customHeight="1">
      <c r="A23" s="61"/>
      <c r="B23" s="10" t="s">
        <v>74</v>
      </c>
      <c r="C23" s="41" t="s">
        <v>75</v>
      </c>
      <c r="D23" s="42">
        <v>119000</v>
      </c>
      <c r="E23" s="42">
        <v>65000</v>
      </c>
      <c r="F23" s="42">
        <f>F24</f>
        <v>30031</v>
      </c>
      <c r="G23" s="38">
        <f t="shared" si="0"/>
        <v>46.20153846153846</v>
      </c>
      <c r="H23" s="38">
        <f t="shared" si="1"/>
        <v>25.23613445378151</v>
      </c>
    </row>
    <row r="24" spans="1:8" s="30" customFormat="1" ht="11.25">
      <c r="A24" s="60"/>
      <c r="B24" s="12" t="s">
        <v>76</v>
      </c>
      <c r="C24" s="34" t="s">
        <v>77</v>
      </c>
      <c r="D24" s="39">
        <v>119000</v>
      </c>
      <c r="E24" s="39">
        <v>65000</v>
      </c>
      <c r="F24" s="39">
        <v>30031</v>
      </c>
      <c r="G24" s="38">
        <f t="shared" si="0"/>
        <v>46.20153846153846</v>
      </c>
      <c r="H24" s="38">
        <f t="shared" si="1"/>
        <v>25.23613445378151</v>
      </c>
    </row>
    <row r="25" spans="1:8" s="31" customFormat="1" ht="12.75" customHeight="1">
      <c r="A25" s="61"/>
      <c r="B25" s="43" t="s">
        <v>78</v>
      </c>
      <c r="C25" s="35" t="s">
        <v>79</v>
      </c>
      <c r="D25" s="37">
        <v>340000</v>
      </c>
      <c r="E25" s="37">
        <v>170000</v>
      </c>
      <c r="F25" s="37">
        <f>F26+F27</f>
        <v>102922</v>
      </c>
      <c r="G25" s="38">
        <f t="shared" si="0"/>
        <v>60.54235294117647</v>
      </c>
      <c r="H25" s="38">
        <f t="shared" si="1"/>
        <v>30.271176470588234</v>
      </c>
    </row>
    <row r="26" spans="1:8" s="31" customFormat="1" ht="12.75" customHeight="1">
      <c r="A26" s="61"/>
      <c r="B26" s="33" t="s">
        <v>80</v>
      </c>
      <c r="C26" s="36" t="s">
        <v>81</v>
      </c>
      <c r="D26" s="40">
        <v>340000</v>
      </c>
      <c r="E26" s="40">
        <v>170000</v>
      </c>
      <c r="F26" s="40">
        <v>100669</v>
      </c>
      <c r="G26" s="38">
        <f t="shared" si="0"/>
        <v>59.21705882352941</v>
      </c>
      <c r="H26" s="38">
        <f t="shared" si="1"/>
        <v>29.608529411764707</v>
      </c>
    </row>
    <row r="27" spans="1:8" s="31" customFormat="1" ht="12.75" customHeight="1">
      <c r="A27" s="61"/>
      <c r="B27" s="33" t="s">
        <v>82</v>
      </c>
      <c r="C27" s="36" t="s">
        <v>83</v>
      </c>
      <c r="D27" s="40">
        <v>22000</v>
      </c>
      <c r="E27" s="40">
        <v>7000</v>
      </c>
      <c r="F27" s="40">
        <v>2253</v>
      </c>
      <c r="G27" s="38">
        <f t="shared" si="0"/>
        <v>32.18571428571428</v>
      </c>
      <c r="H27" s="38">
        <f t="shared" si="1"/>
        <v>10.24090909090909</v>
      </c>
    </row>
    <row r="28" spans="1:8" s="31" customFormat="1" ht="22.5">
      <c r="A28" s="61"/>
      <c r="B28" s="10" t="s">
        <v>84</v>
      </c>
      <c r="C28" s="41" t="s">
        <v>85</v>
      </c>
      <c r="D28" s="42">
        <v>22000</v>
      </c>
      <c r="E28" s="42">
        <v>7000</v>
      </c>
      <c r="F28" s="42">
        <f>F29</f>
        <v>1532</v>
      </c>
      <c r="G28" s="38">
        <f t="shared" si="0"/>
        <v>21.885714285714286</v>
      </c>
      <c r="H28" s="38">
        <f t="shared" si="1"/>
        <v>6.963636363636364</v>
      </c>
    </row>
    <row r="29" spans="1:8" s="31" customFormat="1" ht="12.75" customHeight="1">
      <c r="A29" s="61"/>
      <c r="B29" s="33" t="s">
        <v>86</v>
      </c>
      <c r="C29" s="36" t="s">
        <v>87</v>
      </c>
      <c r="D29" s="40">
        <v>22000</v>
      </c>
      <c r="E29" s="40">
        <v>7000</v>
      </c>
      <c r="F29" s="40">
        <v>1532</v>
      </c>
      <c r="G29" s="38">
        <f t="shared" si="0"/>
        <v>21.885714285714286</v>
      </c>
      <c r="H29" s="38">
        <f t="shared" si="1"/>
        <v>6.963636363636364</v>
      </c>
    </row>
    <row r="30" spans="1:8" s="52" customFormat="1" ht="11.25">
      <c r="A30" s="62"/>
      <c r="B30" s="53" t="s">
        <v>97</v>
      </c>
      <c r="C30" s="54" t="s">
        <v>94</v>
      </c>
      <c r="D30" s="55"/>
      <c r="E30" s="55"/>
      <c r="F30" s="55">
        <f>F31</f>
        <v>13362</v>
      </c>
      <c r="G30" s="38">
        <v>0</v>
      </c>
      <c r="H30" s="38">
        <v>0</v>
      </c>
    </row>
    <row r="31" spans="1:8" ht="11.25">
      <c r="A31" s="4"/>
      <c r="B31" s="56" t="s">
        <v>95</v>
      </c>
      <c r="C31" s="57" t="s">
        <v>96</v>
      </c>
      <c r="D31" s="58"/>
      <c r="E31" s="58"/>
      <c r="F31" s="58">
        <v>13362</v>
      </c>
      <c r="G31" s="38">
        <v>0</v>
      </c>
      <c r="H31" s="38">
        <v>0</v>
      </c>
    </row>
    <row r="33" spans="1:8" ht="22.5">
      <c r="A33" s="4"/>
      <c r="B33" s="5" t="s">
        <v>8</v>
      </c>
      <c r="C33" s="5" t="s">
        <v>9</v>
      </c>
      <c r="D33" s="6" t="s">
        <v>10</v>
      </c>
      <c r="E33" s="6" t="s">
        <v>11</v>
      </c>
      <c r="F33" s="6" t="s">
        <v>12</v>
      </c>
      <c r="G33" s="7" t="s">
        <v>13</v>
      </c>
      <c r="H33" s="7" t="s">
        <v>13</v>
      </c>
    </row>
    <row r="34" spans="1:8" ht="11.25">
      <c r="A34" s="4"/>
      <c r="B34" s="8" t="s">
        <v>14</v>
      </c>
      <c r="C34" s="8" t="s">
        <v>15</v>
      </c>
      <c r="D34" s="6">
        <v>3</v>
      </c>
      <c r="E34" s="6">
        <v>4</v>
      </c>
      <c r="F34" s="6">
        <v>5</v>
      </c>
      <c r="G34" s="7" t="s">
        <v>89</v>
      </c>
      <c r="H34" s="7" t="s">
        <v>90</v>
      </c>
    </row>
    <row r="35" spans="1:8" ht="11.25">
      <c r="A35" s="9"/>
      <c r="B35" s="10" t="s">
        <v>16</v>
      </c>
      <c r="C35" s="10" t="s">
        <v>17</v>
      </c>
      <c r="D35" s="17">
        <v>13756000</v>
      </c>
      <c r="E35" s="17">
        <v>7833000</v>
      </c>
      <c r="F35" s="17">
        <f>F37+F38+F39+F40+F41+F42+F44</f>
        <v>6300442</v>
      </c>
      <c r="G35" s="18">
        <f>F35/E35*100</f>
        <v>80.43459721690284</v>
      </c>
      <c r="H35" s="18">
        <f>F35/D35*100</f>
        <v>45.801410293690026</v>
      </c>
    </row>
    <row r="36" spans="1:8" ht="33.75">
      <c r="A36" s="9"/>
      <c r="B36" s="10" t="s">
        <v>0</v>
      </c>
      <c r="C36" s="10" t="s">
        <v>18</v>
      </c>
      <c r="D36" s="17">
        <v>13117000</v>
      </c>
      <c r="E36" s="17">
        <v>7463000</v>
      </c>
      <c r="F36" s="17">
        <f>F37+F38+F39+F40+F41</f>
        <v>6231885</v>
      </c>
      <c r="G36" s="18">
        <f aca="true" t="shared" si="2" ref="G36:G69">F36/E36*100</f>
        <v>83.50375184242262</v>
      </c>
      <c r="H36" s="18">
        <f aca="true" t="shared" si="3" ref="H36:H69">F36/D36*100</f>
        <v>47.50998703971945</v>
      </c>
    </row>
    <row r="37" spans="1:8" ht="11.25">
      <c r="A37" s="9"/>
      <c r="B37" s="10" t="s">
        <v>1</v>
      </c>
      <c r="C37" s="10" t="s">
        <v>19</v>
      </c>
      <c r="D37" s="17">
        <v>1449000</v>
      </c>
      <c r="E37" s="17">
        <v>782000</v>
      </c>
      <c r="F37" s="17">
        <f>F47+F56+F66</f>
        <v>618444</v>
      </c>
      <c r="G37" s="18">
        <f t="shared" si="2"/>
        <v>79.0849104859335</v>
      </c>
      <c r="H37" s="18">
        <f t="shared" si="3"/>
        <v>42.68074534161491</v>
      </c>
    </row>
    <row r="38" spans="1:8" ht="11.25">
      <c r="A38" s="9"/>
      <c r="B38" s="10" t="s">
        <v>2</v>
      </c>
      <c r="C38" s="10" t="s">
        <v>20</v>
      </c>
      <c r="D38" s="17">
        <v>11645000</v>
      </c>
      <c r="E38" s="17">
        <v>6663000</v>
      </c>
      <c r="F38" s="17">
        <f>F48+F57+F63+F67</f>
        <v>5611500</v>
      </c>
      <c r="G38" s="18">
        <f t="shared" si="2"/>
        <v>84.21882035119316</v>
      </c>
      <c r="H38" s="18">
        <f t="shared" si="3"/>
        <v>48.18806354658652</v>
      </c>
    </row>
    <row r="39" spans="1:8" ht="22.5">
      <c r="A39" s="9"/>
      <c r="B39" s="10" t="s">
        <v>3</v>
      </c>
      <c r="C39" s="10" t="s">
        <v>21</v>
      </c>
      <c r="D39" s="17">
        <v>3000</v>
      </c>
      <c r="E39" s="17">
        <v>2000</v>
      </c>
      <c r="F39" s="17">
        <v>1941</v>
      </c>
      <c r="G39" s="18">
        <f t="shared" si="2"/>
        <v>97.05</v>
      </c>
      <c r="H39" s="18">
        <f t="shared" si="3"/>
        <v>64.7</v>
      </c>
    </row>
    <row r="40" spans="1:8" ht="11.25">
      <c r="A40" s="9"/>
      <c r="B40" s="10" t="s">
        <v>4</v>
      </c>
      <c r="C40" s="10" t="s">
        <v>22</v>
      </c>
      <c r="D40" s="17">
        <v>10000</v>
      </c>
      <c r="E40" s="17">
        <v>10000</v>
      </c>
      <c r="F40" s="17">
        <v>0</v>
      </c>
      <c r="G40" s="18">
        <f t="shared" si="2"/>
        <v>0</v>
      </c>
      <c r="H40" s="18">
        <f t="shared" si="3"/>
        <v>0</v>
      </c>
    </row>
    <row r="41" spans="1:8" ht="11.25">
      <c r="A41" s="9"/>
      <c r="B41" s="10" t="s">
        <v>5</v>
      </c>
      <c r="C41" s="10" t="s">
        <v>23</v>
      </c>
      <c r="D41" s="17">
        <v>10000</v>
      </c>
      <c r="E41" s="17">
        <v>6000</v>
      </c>
      <c r="F41" s="17">
        <v>0</v>
      </c>
      <c r="G41" s="18">
        <f t="shared" si="2"/>
        <v>0</v>
      </c>
      <c r="H41" s="18">
        <f t="shared" si="3"/>
        <v>0</v>
      </c>
    </row>
    <row r="42" spans="1:8" ht="22.5">
      <c r="A42" s="9"/>
      <c r="B42" s="10" t="s">
        <v>6</v>
      </c>
      <c r="C42" s="10" t="s">
        <v>24</v>
      </c>
      <c r="D42" s="17">
        <v>639000</v>
      </c>
      <c r="E42" s="17">
        <v>370000</v>
      </c>
      <c r="F42" s="17">
        <v>69325</v>
      </c>
      <c r="G42" s="18">
        <f t="shared" si="2"/>
        <v>18.736486486486488</v>
      </c>
      <c r="H42" s="18">
        <f t="shared" si="3"/>
        <v>10.848982785602503</v>
      </c>
    </row>
    <row r="43" spans="1:8" ht="22.5">
      <c r="A43" s="9"/>
      <c r="B43" s="10" t="s">
        <v>7</v>
      </c>
      <c r="C43" s="10" t="s">
        <v>25</v>
      </c>
      <c r="D43" s="17">
        <v>639000</v>
      </c>
      <c r="E43" s="17">
        <v>370000</v>
      </c>
      <c r="F43" s="17">
        <v>69325</v>
      </c>
      <c r="G43" s="18">
        <f t="shared" si="2"/>
        <v>18.736486486486488</v>
      </c>
      <c r="H43" s="18">
        <f t="shared" si="3"/>
        <v>10.848982785602503</v>
      </c>
    </row>
    <row r="44" spans="1:8" ht="33.75">
      <c r="A44" s="48"/>
      <c r="B44" s="49" t="s">
        <v>93</v>
      </c>
      <c r="C44" s="49">
        <v>85</v>
      </c>
      <c r="D44" s="50"/>
      <c r="E44" s="50"/>
      <c r="F44" s="50">
        <v>-768</v>
      </c>
      <c r="G44" s="51">
        <v>0</v>
      </c>
      <c r="H44" s="51">
        <v>0</v>
      </c>
    </row>
    <row r="45" spans="1:8" ht="11.25">
      <c r="A45" s="9"/>
      <c r="B45" s="10" t="s">
        <v>26</v>
      </c>
      <c r="C45" s="10" t="s">
        <v>27</v>
      </c>
      <c r="D45" s="17">
        <v>8070000</v>
      </c>
      <c r="E45" s="17">
        <v>4650000</v>
      </c>
      <c r="F45" s="17">
        <v>4591788</v>
      </c>
      <c r="G45" s="18">
        <f t="shared" si="2"/>
        <v>98.74812903225806</v>
      </c>
      <c r="H45" s="18">
        <f t="shared" si="3"/>
        <v>56.89947955390334</v>
      </c>
    </row>
    <row r="46" spans="1:8" ht="33.75">
      <c r="A46" s="9"/>
      <c r="B46" s="12" t="s">
        <v>0</v>
      </c>
      <c r="C46" s="12" t="s">
        <v>18</v>
      </c>
      <c r="D46" s="19">
        <v>8020000</v>
      </c>
      <c r="E46" s="19">
        <v>4620000</v>
      </c>
      <c r="F46" s="19">
        <v>4566788</v>
      </c>
      <c r="G46" s="18">
        <f t="shared" si="2"/>
        <v>98.84822510822511</v>
      </c>
      <c r="H46" s="18">
        <f t="shared" si="3"/>
        <v>56.942493765586036</v>
      </c>
    </row>
    <row r="47" spans="1:8" ht="11.25">
      <c r="A47" s="9"/>
      <c r="B47" s="12" t="s">
        <v>1</v>
      </c>
      <c r="C47" s="12" t="s">
        <v>19</v>
      </c>
      <c r="D47" s="19">
        <v>1000000</v>
      </c>
      <c r="E47" s="19">
        <v>506000</v>
      </c>
      <c r="F47" s="19">
        <v>469705</v>
      </c>
      <c r="G47" s="18">
        <f t="shared" si="2"/>
        <v>92.82707509881422</v>
      </c>
      <c r="H47" s="18">
        <f t="shared" si="3"/>
        <v>46.9705</v>
      </c>
    </row>
    <row r="48" spans="1:8" ht="11.25">
      <c r="A48" s="9"/>
      <c r="B48" s="12" t="s">
        <v>2</v>
      </c>
      <c r="C48" s="12" t="s">
        <v>20</v>
      </c>
      <c r="D48" s="19">
        <v>6997000</v>
      </c>
      <c r="E48" s="19">
        <v>4096000</v>
      </c>
      <c r="F48" s="19">
        <v>4095142</v>
      </c>
      <c r="G48" s="18">
        <f t="shared" si="2"/>
        <v>99.97905273437499</v>
      </c>
      <c r="H48" s="18">
        <f t="shared" si="3"/>
        <v>58.527111619265405</v>
      </c>
    </row>
    <row r="49" spans="1:8" ht="22.5">
      <c r="A49" s="9"/>
      <c r="B49" s="12" t="s">
        <v>3</v>
      </c>
      <c r="C49" s="12" t="s">
        <v>21</v>
      </c>
      <c r="D49" s="19">
        <v>3000</v>
      </c>
      <c r="E49" s="19">
        <v>2000</v>
      </c>
      <c r="F49" s="19">
        <v>1941</v>
      </c>
      <c r="G49" s="18">
        <f t="shared" si="2"/>
        <v>97.05</v>
      </c>
      <c r="H49" s="18">
        <f t="shared" si="3"/>
        <v>64.7</v>
      </c>
    </row>
    <row r="50" spans="1:8" ht="11.25">
      <c r="A50" s="9"/>
      <c r="B50" s="12" t="s">
        <v>4</v>
      </c>
      <c r="C50" s="12" t="s">
        <v>22</v>
      </c>
      <c r="D50" s="19">
        <v>10000</v>
      </c>
      <c r="E50" s="19">
        <v>10000</v>
      </c>
      <c r="F50" s="19">
        <v>0</v>
      </c>
      <c r="G50" s="18">
        <f t="shared" si="2"/>
        <v>0</v>
      </c>
      <c r="H50" s="18">
        <f t="shared" si="3"/>
        <v>0</v>
      </c>
    </row>
    <row r="51" spans="1:8" ht="11.25">
      <c r="A51" s="9"/>
      <c r="B51" s="12" t="s">
        <v>5</v>
      </c>
      <c r="C51" s="12" t="s">
        <v>23</v>
      </c>
      <c r="D51" s="19">
        <v>10000</v>
      </c>
      <c r="E51" s="19">
        <v>6000</v>
      </c>
      <c r="F51" s="19">
        <v>0</v>
      </c>
      <c r="G51" s="18">
        <f t="shared" si="2"/>
        <v>0</v>
      </c>
      <c r="H51" s="18">
        <f t="shared" si="3"/>
        <v>0</v>
      </c>
    </row>
    <row r="52" spans="1:8" ht="22.5">
      <c r="A52" s="9"/>
      <c r="B52" s="12" t="s">
        <v>6</v>
      </c>
      <c r="C52" s="12" t="s">
        <v>24</v>
      </c>
      <c r="D52" s="19">
        <v>50000</v>
      </c>
      <c r="E52" s="19">
        <v>30000</v>
      </c>
      <c r="F52" s="19">
        <v>25000</v>
      </c>
      <c r="G52" s="18">
        <f t="shared" si="2"/>
        <v>83.33333333333334</v>
      </c>
      <c r="H52" s="18">
        <f t="shared" si="3"/>
        <v>50</v>
      </c>
    </row>
    <row r="53" spans="1:8" ht="22.5">
      <c r="A53" s="4"/>
      <c r="B53" s="12" t="s">
        <v>7</v>
      </c>
      <c r="C53" s="12" t="s">
        <v>25</v>
      </c>
      <c r="D53" s="19">
        <v>50000</v>
      </c>
      <c r="E53" s="19">
        <v>30000</v>
      </c>
      <c r="F53" s="19">
        <v>25000</v>
      </c>
      <c r="G53" s="18">
        <f t="shared" si="2"/>
        <v>83.33333333333334</v>
      </c>
      <c r="H53" s="18">
        <f t="shared" si="3"/>
        <v>50</v>
      </c>
    </row>
    <row r="54" spans="1:8" ht="11.25">
      <c r="A54" s="9"/>
      <c r="B54" s="10" t="s">
        <v>28</v>
      </c>
      <c r="C54" s="10" t="s">
        <v>29</v>
      </c>
      <c r="D54" s="17">
        <v>3719000</v>
      </c>
      <c r="E54" s="17">
        <v>2073000</v>
      </c>
      <c r="F54" s="17">
        <f>F56+F57+F58+F60</f>
        <v>1173308</v>
      </c>
      <c r="G54" s="18">
        <f t="shared" si="2"/>
        <v>56.59951760733237</v>
      </c>
      <c r="H54" s="18">
        <f t="shared" si="3"/>
        <v>31.549018553374562</v>
      </c>
    </row>
    <row r="55" spans="1:8" ht="33.75">
      <c r="A55" s="4"/>
      <c r="B55" s="12" t="s">
        <v>0</v>
      </c>
      <c r="C55" s="12" t="s">
        <v>18</v>
      </c>
      <c r="D55" s="19">
        <v>3246000</v>
      </c>
      <c r="E55" s="19">
        <v>1803000</v>
      </c>
      <c r="F55" s="19">
        <v>1129751</v>
      </c>
      <c r="G55" s="18">
        <f t="shared" si="2"/>
        <v>62.65951192457017</v>
      </c>
      <c r="H55" s="18">
        <f t="shared" si="3"/>
        <v>34.80440542205792</v>
      </c>
    </row>
    <row r="56" spans="1:8" ht="11.25">
      <c r="A56" s="4"/>
      <c r="B56" s="12" t="s">
        <v>1</v>
      </c>
      <c r="C56" s="12" t="s">
        <v>19</v>
      </c>
      <c r="D56" s="19">
        <v>249000</v>
      </c>
      <c r="E56" s="19">
        <v>161000</v>
      </c>
      <c r="F56" s="19">
        <v>55093</v>
      </c>
      <c r="G56" s="18">
        <f t="shared" si="2"/>
        <v>34.2192546583851</v>
      </c>
      <c r="H56" s="18">
        <f t="shared" si="3"/>
        <v>22.12570281124498</v>
      </c>
    </row>
    <row r="57" spans="1:8" ht="11.25">
      <c r="A57" s="4"/>
      <c r="B57" s="12" t="s">
        <v>2</v>
      </c>
      <c r="C57" s="12" t="s">
        <v>20</v>
      </c>
      <c r="D57" s="19">
        <v>2997000</v>
      </c>
      <c r="E57" s="19">
        <v>1642000</v>
      </c>
      <c r="F57" s="19">
        <v>1074658</v>
      </c>
      <c r="G57" s="18">
        <f t="shared" si="2"/>
        <v>65.44811205846528</v>
      </c>
      <c r="H57" s="18">
        <f t="shared" si="3"/>
        <v>35.85779112445779</v>
      </c>
    </row>
    <row r="58" spans="1:8" ht="22.5">
      <c r="A58" s="4"/>
      <c r="B58" s="12" t="s">
        <v>6</v>
      </c>
      <c r="C58" s="12" t="s">
        <v>24</v>
      </c>
      <c r="D58" s="19">
        <v>473000</v>
      </c>
      <c r="E58" s="19">
        <v>270000</v>
      </c>
      <c r="F58" s="19">
        <v>44325</v>
      </c>
      <c r="G58" s="18">
        <f t="shared" si="2"/>
        <v>16.416666666666664</v>
      </c>
      <c r="H58" s="18">
        <f t="shared" si="3"/>
        <v>9.371035940803383</v>
      </c>
    </row>
    <row r="59" spans="1:8" ht="22.5">
      <c r="A59" s="4"/>
      <c r="B59" s="12" t="s">
        <v>7</v>
      </c>
      <c r="C59" s="12" t="s">
        <v>25</v>
      </c>
      <c r="D59" s="19">
        <v>473000</v>
      </c>
      <c r="E59" s="19">
        <v>270000</v>
      </c>
      <c r="F59" s="19">
        <v>44325</v>
      </c>
      <c r="G59" s="18">
        <f t="shared" si="2"/>
        <v>16.416666666666664</v>
      </c>
      <c r="H59" s="18">
        <f t="shared" si="3"/>
        <v>9.371035940803383</v>
      </c>
    </row>
    <row r="60" spans="1:8" ht="33.75">
      <c r="A60" s="44"/>
      <c r="B60" s="45" t="s">
        <v>93</v>
      </c>
      <c r="C60" s="45">
        <v>85</v>
      </c>
      <c r="D60" s="46"/>
      <c r="E60" s="46"/>
      <c r="F60" s="46">
        <v>-768</v>
      </c>
      <c r="G60" s="47">
        <v>0</v>
      </c>
      <c r="H60" s="47">
        <v>0</v>
      </c>
    </row>
    <row r="61" spans="1:8" ht="11.25">
      <c r="A61" s="4"/>
      <c r="B61" s="10" t="s">
        <v>30</v>
      </c>
      <c r="C61" s="10" t="s">
        <v>31</v>
      </c>
      <c r="D61" s="17">
        <v>638000</v>
      </c>
      <c r="E61" s="17">
        <v>331000</v>
      </c>
      <c r="F61" s="17">
        <v>0</v>
      </c>
      <c r="G61" s="18">
        <f t="shared" si="2"/>
        <v>0</v>
      </c>
      <c r="H61" s="18">
        <f t="shared" si="3"/>
        <v>0</v>
      </c>
    </row>
    <row r="62" spans="1:8" ht="33.75">
      <c r="A62" s="4"/>
      <c r="B62" s="12" t="s">
        <v>0</v>
      </c>
      <c r="C62" s="12" t="s">
        <v>18</v>
      </c>
      <c r="D62" s="19">
        <v>638000</v>
      </c>
      <c r="E62" s="19">
        <v>331000</v>
      </c>
      <c r="F62" s="19">
        <v>213670</v>
      </c>
      <c r="G62" s="18">
        <f t="shared" si="2"/>
        <v>64.55287009063444</v>
      </c>
      <c r="H62" s="18">
        <f t="shared" si="3"/>
        <v>33.490595611285265</v>
      </c>
    </row>
    <row r="63" spans="1:8" ht="11.25">
      <c r="A63" s="4"/>
      <c r="B63" s="12" t="s">
        <v>2</v>
      </c>
      <c r="C63" s="12" t="s">
        <v>20</v>
      </c>
      <c r="D63" s="19">
        <v>638000</v>
      </c>
      <c r="E63" s="19">
        <v>331000</v>
      </c>
      <c r="F63" s="19">
        <v>213670</v>
      </c>
      <c r="G63" s="18">
        <f t="shared" si="2"/>
        <v>64.55287009063444</v>
      </c>
      <c r="H63" s="18">
        <f t="shared" si="3"/>
        <v>33.490595611285265</v>
      </c>
    </row>
    <row r="64" spans="1:8" ht="22.5">
      <c r="A64" s="9"/>
      <c r="B64" s="10" t="s">
        <v>32</v>
      </c>
      <c r="C64" s="10" t="s">
        <v>33</v>
      </c>
      <c r="D64" s="17">
        <v>1329000</v>
      </c>
      <c r="E64" s="17">
        <v>779000</v>
      </c>
      <c r="F64" s="17">
        <v>321676</v>
      </c>
      <c r="G64" s="18">
        <f t="shared" si="2"/>
        <v>41.29345314505777</v>
      </c>
      <c r="H64" s="18">
        <f t="shared" si="3"/>
        <v>24.204364183596688</v>
      </c>
    </row>
    <row r="65" spans="1:8" ht="33.75">
      <c r="A65" s="4"/>
      <c r="B65" s="12" t="s">
        <v>0</v>
      </c>
      <c r="C65" s="12" t="s">
        <v>18</v>
      </c>
      <c r="D65" s="19">
        <v>1213000</v>
      </c>
      <c r="E65" s="19">
        <v>709000</v>
      </c>
      <c r="F65" s="19">
        <v>321676</v>
      </c>
      <c r="G65" s="18">
        <f t="shared" si="2"/>
        <v>45.3703808180536</v>
      </c>
      <c r="H65" s="18">
        <f t="shared" si="3"/>
        <v>26.51904369332234</v>
      </c>
    </row>
    <row r="66" spans="1:8" ht="11.25">
      <c r="A66" s="4"/>
      <c r="B66" s="12" t="s">
        <v>1</v>
      </c>
      <c r="C66" s="12" t="s">
        <v>19</v>
      </c>
      <c r="D66" s="19">
        <v>200000</v>
      </c>
      <c r="E66" s="19">
        <v>115000</v>
      </c>
      <c r="F66" s="19">
        <v>93646</v>
      </c>
      <c r="G66" s="18">
        <f t="shared" si="2"/>
        <v>81.43130434782609</v>
      </c>
      <c r="H66" s="18">
        <f t="shared" si="3"/>
        <v>46.823</v>
      </c>
    </row>
    <row r="67" spans="1:8" ht="11.25">
      <c r="A67" s="4"/>
      <c r="B67" s="12" t="s">
        <v>2</v>
      </c>
      <c r="C67" s="12" t="s">
        <v>20</v>
      </c>
      <c r="D67" s="19">
        <v>1013000</v>
      </c>
      <c r="E67" s="19">
        <v>594000</v>
      </c>
      <c r="F67" s="19">
        <v>228030</v>
      </c>
      <c r="G67" s="18">
        <f t="shared" si="2"/>
        <v>38.388888888888886</v>
      </c>
      <c r="H67" s="18">
        <f t="shared" si="3"/>
        <v>22.510365251727542</v>
      </c>
    </row>
    <row r="68" spans="1:8" ht="22.5">
      <c r="A68" s="4"/>
      <c r="B68" s="12" t="s">
        <v>6</v>
      </c>
      <c r="C68" s="12" t="s">
        <v>24</v>
      </c>
      <c r="D68" s="19">
        <v>116000</v>
      </c>
      <c r="E68" s="19">
        <v>70000</v>
      </c>
      <c r="F68" s="19">
        <v>0</v>
      </c>
      <c r="G68" s="18">
        <f t="shared" si="2"/>
        <v>0</v>
      </c>
      <c r="H68" s="18">
        <f t="shared" si="3"/>
        <v>0</v>
      </c>
    </row>
    <row r="69" spans="1:8" ht="22.5">
      <c r="A69" s="4"/>
      <c r="B69" s="12" t="s">
        <v>7</v>
      </c>
      <c r="C69" s="12" t="s">
        <v>25</v>
      </c>
      <c r="D69" s="19">
        <v>116000</v>
      </c>
      <c r="E69" s="19">
        <v>70000</v>
      </c>
      <c r="F69" s="19">
        <v>0</v>
      </c>
      <c r="G69" s="18">
        <f t="shared" si="2"/>
        <v>0</v>
      </c>
      <c r="H69" s="18">
        <f t="shared" si="3"/>
        <v>0</v>
      </c>
    </row>
  </sheetData>
  <sheetProtection/>
  <mergeCells count="2">
    <mergeCell ref="B3:G3"/>
    <mergeCell ref="G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</cp:lastModifiedBy>
  <cp:lastPrinted>2012-08-16T07:35:22Z</cp:lastPrinted>
  <dcterms:created xsi:type="dcterms:W3CDTF">2012-08-06T05:59:18Z</dcterms:created>
  <dcterms:modified xsi:type="dcterms:W3CDTF">2012-08-16T07:35:24Z</dcterms:modified>
  <cp:category/>
  <cp:version/>
  <cp:contentType/>
  <cp:contentStatus/>
  <cp:revision>1</cp:revision>
</cp:coreProperties>
</file>